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Stephen Worley\Desktop\"/>
    </mc:Choice>
  </mc:AlternateContent>
  <bookViews>
    <workbookView xWindow="0" yWindow="0" windowWidth="28800" windowHeight="12795"/>
  </bookViews>
  <sheets>
    <sheet name="Introduction" sheetId="23" r:id="rId1"/>
    <sheet name="1 Culture and Expectations" sheetId="2" r:id="rId2"/>
    <sheet name="2 Communicaton of Safety Info" sheetId="3" r:id="rId3"/>
    <sheet name="3 Club Safety" sheetId="20" r:id="rId4"/>
    <sheet name="4 Event Safety" sheetId="4" r:id="rId5"/>
    <sheet name="5 Competence" sheetId="5" r:id="rId6"/>
    <sheet name="6 People" sheetId="13" r:id="rId7"/>
    <sheet name="7 Equipment" sheetId="15" r:id="rId8"/>
    <sheet name="8 Health" sheetId="17" r:id="rId9"/>
    <sheet name="9 Risk Assessments" sheetId="16" r:id="rId10"/>
    <sheet name="10 Coastal Rowing" sheetId="21" r:id="rId11"/>
    <sheet name="11 Land Training" sheetId="19" r:id="rId12"/>
    <sheet name="12 Incident Reporting" sheetId="18" r:id="rId13"/>
    <sheet name="13 Auditing" sheetId="22" r:id="rId14"/>
    <sheet name="controls" sheetId="12" state="hidden" r:id="rId1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9" i="15" l="1"/>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2" i="15"/>
  <c r="I71" i="15"/>
  <c r="I70" i="15"/>
  <c r="I69" i="15"/>
  <c r="I68" i="15"/>
  <c r="I67" i="15"/>
  <c r="I66" i="15"/>
  <c r="I65" i="15"/>
  <c r="I64" i="15"/>
  <c r="I63" i="15"/>
  <c r="I62" i="15"/>
  <c r="I61" i="15"/>
  <c r="I60" i="15"/>
  <c r="I59" i="15"/>
  <c r="I58" i="15"/>
  <c r="I44" i="15"/>
  <c r="I43" i="15"/>
  <c r="I42" i="15"/>
  <c r="I41" i="15"/>
  <c r="I40" i="15"/>
  <c r="I39" i="15"/>
  <c r="I38" i="15"/>
  <c r="I37" i="15"/>
  <c r="I36" i="15"/>
  <c r="I35" i="15"/>
  <c r="I34" i="15"/>
  <c r="I33" i="15"/>
  <c r="I32" i="15"/>
  <c r="I31" i="15"/>
  <c r="I30" i="15"/>
  <c r="I29" i="15"/>
  <c r="I28" i="15"/>
  <c r="I27" i="15"/>
  <c r="I25" i="15"/>
  <c r="I24" i="15"/>
  <c r="I57" i="15"/>
  <c r="I55" i="15"/>
  <c r="I54" i="15"/>
  <c r="I53" i="15"/>
  <c r="I52" i="15"/>
  <c r="I51" i="15"/>
  <c r="I50" i="15"/>
  <c r="I49" i="15"/>
  <c r="I48" i="15"/>
  <c r="I47" i="15"/>
  <c r="I46" i="15"/>
  <c r="I23" i="15"/>
  <c r="I22" i="15"/>
  <c r="I21" i="15"/>
  <c r="I20" i="15"/>
  <c r="I19" i="15"/>
  <c r="I18" i="15"/>
  <c r="I17" i="15"/>
  <c r="I16" i="15"/>
  <c r="I15" i="15"/>
  <c r="I14" i="15"/>
  <c r="I13" i="15"/>
  <c r="I12" i="15"/>
  <c r="I11" i="15"/>
  <c r="I10" i="15"/>
  <c r="I9" i="15"/>
  <c r="I8" i="15"/>
  <c r="I7" i="15"/>
  <c r="I6" i="15"/>
  <c r="I5" i="15"/>
  <c r="I4" i="15"/>
  <c r="I3"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25" i="15"/>
  <c r="D24" i="15"/>
  <c r="I75" i="16"/>
  <c r="I74" i="16"/>
  <c r="I73" i="16"/>
  <c r="I72" i="16"/>
  <c r="I71" i="16"/>
  <c r="I69" i="16"/>
  <c r="I68" i="16"/>
  <c r="I67" i="16"/>
  <c r="I66" i="16"/>
  <c r="I65" i="16"/>
  <c r="I64" i="16"/>
  <c r="I62" i="16"/>
  <c r="I61" i="16"/>
  <c r="I60" i="16"/>
  <c r="I59" i="16"/>
  <c r="I58" i="16"/>
  <c r="I57" i="16"/>
  <c r="I56" i="16"/>
  <c r="I55" i="16"/>
  <c r="I54" i="16"/>
  <c r="I52" i="16"/>
  <c r="I51" i="16"/>
  <c r="I50" i="16"/>
  <c r="I49" i="16"/>
  <c r="I48" i="16"/>
  <c r="I46" i="16"/>
  <c r="I45" i="16"/>
  <c r="I44" i="16"/>
  <c r="I43" i="16"/>
  <c r="I42" i="16"/>
  <c r="I41" i="16"/>
  <c r="I40" i="16"/>
  <c r="I39" i="16"/>
  <c r="I37" i="16"/>
  <c r="I36" i="16"/>
  <c r="I35" i="16"/>
  <c r="I34" i="16"/>
  <c r="I33" i="16"/>
  <c r="I32" i="16"/>
  <c r="I31" i="16"/>
  <c r="I30" i="16"/>
  <c r="I29" i="16"/>
  <c r="I28" i="16"/>
  <c r="I27" i="16"/>
  <c r="I26" i="16"/>
  <c r="I25" i="16"/>
  <c r="I23" i="16"/>
  <c r="I22" i="16"/>
  <c r="I21" i="16"/>
  <c r="I20" i="16"/>
  <c r="I19" i="16"/>
  <c r="I18" i="16"/>
  <c r="I17" i="16"/>
  <c r="I16" i="16"/>
  <c r="I15" i="16"/>
  <c r="I14" i="16"/>
  <c r="I13" i="16"/>
  <c r="I11" i="16"/>
  <c r="I10" i="16"/>
  <c r="I9" i="16"/>
  <c r="I8" i="16"/>
  <c r="I7" i="16"/>
  <c r="I6" i="16"/>
  <c r="I5" i="16"/>
  <c r="I4" i="16"/>
  <c r="I3" i="16"/>
  <c r="I11" i="21"/>
  <c r="I9" i="21"/>
  <c r="I14" i="21"/>
  <c r="I13" i="21"/>
  <c r="I12" i="21"/>
  <c r="I10" i="21"/>
  <c r="I7" i="21"/>
  <c r="I6" i="21"/>
  <c r="I5" i="21"/>
  <c r="I4" i="21"/>
  <c r="I8" i="21"/>
  <c r="I3" i="21"/>
  <c r="D11" i="21"/>
  <c r="D9" i="21"/>
  <c r="D8" i="21"/>
  <c r="D3" i="3"/>
  <c r="I100" i="15" l="1"/>
  <c r="D1" i="15" s="1"/>
  <c r="I76" i="16"/>
  <c r="D1" i="16" s="1"/>
  <c r="I15" i="21"/>
  <c r="D1" i="21" s="1"/>
  <c r="D58" i="3"/>
  <c r="D57" i="3"/>
  <c r="D56" i="3"/>
  <c r="D55" i="3"/>
  <c r="D53" i="3"/>
  <c r="D52" i="3"/>
  <c r="D51" i="3"/>
  <c r="D46" i="3"/>
  <c r="D45" i="3"/>
  <c r="D44" i="3"/>
  <c r="D41" i="3"/>
  <c r="D40" i="3"/>
  <c r="D39" i="3"/>
  <c r="D38" i="3"/>
  <c r="D37" i="3"/>
  <c r="D36" i="3"/>
  <c r="D35" i="3"/>
  <c r="D34" i="3"/>
  <c r="D33" i="3"/>
  <c r="D32" i="3"/>
  <c r="D30" i="3"/>
  <c r="D29" i="3"/>
  <c r="D28" i="3"/>
  <c r="D27" i="3"/>
  <c r="D26" i="3"/>
  <c r="D25" i="3"/>
  <c r="D24" i="3"/>
  <c r="D23" i="3"/>
  <c r="D21" i="3"/>
  <c r="D19" i="3"/>
  <c r="D18" i="3"/>
  <c r="D17" i="3"/>
  <c r="I42" i="3"/>
  <c r="I58" i="3"/>
  <c r="I57" i="3"/>
  <c r="I56" i="3"/>
  <c r="I55" i="3"/>
  <c r="I53" i="3"/>
  <c r="I52" i="3"/>
  <c r="I51" i="3"/>
  <c r="I46" i="3"/>
  <c r="I45" i="3"/>
  <c r="I44" i="3"/>
  <c r="I41" i="3"/>
  <c r="I40" i="3"/>
  <c r="I39" i="3"/>
  <c r="I38" i="3"/>
  <c r="I37" i="3"/>
  <c r="I36" i="3"/>
  <c r="I35" i="3"/>
  <c r="I34" i="3"/>
  <c r="I33" i="3"/>
  <c r="I32" i="3"/>
  <c r="I30" i="3"/>
  <c r="I29" i="3"/>
  <c r="I28" i="3"/>
  <c r="I27" i="3"/>
  <c r="I26" i="3"/>
  <c r="I25" i="3"/>
  <c r="I24" i="3"/>
  <c r="I23" i="3"/>
  <c r="I21" i="3"/>
  <c r="I19" i="3"/>
  <c r="I18" i="3"/>
  <c r="I54" i="3"/>
  <c r="I50" i="3"/>
  <c r="I49" i="3"/>
  <c r="I48" i="3"/>
  <c r="I47" i="3"/>
  <c r="I43" i="3"/>
  <c r="I31" i="3"/>
  <c r="I22" i="3"/>
  <c r="I20" i="3"/>
  <c r="I17" i="3"/>
  <c r="I16" i="3"/>
  <c r="I15" i="3"/>
  <c r="I13" i="3"/>
  <c r="I12" i="3"/>
  <c r="I11" i="3"/>
  <c r="I10" i="3"/>
  <c r="I9" i="3"/>
  <c r="I8" i="3"/>
  <c r="I7" i="3"/>
  <c r="I6" i="3"/>
  <c r="I5" i="3"/>
  <c r="I4" i="3"/>
  <c r="I3" i="3"/>
  <c r="I29" i="4"/>
  <c r="I28" i="4"/>
  <c r="I26" i="4"/>
  <c r="D29" i="4"/>
  <c r="D28" i="4"/>
  <c r="D26" i="4"/>
  <c r="D15" i="3"/>
  <c r="I36" i="17"/>
  <c r="I70" i="17"/>
  <c r="I69" i="17"/>
  <c r="I68" i="17"/>
  <c r="I67" i="17"/>
  <c r="I71" i="17"/>
  <c r="I66" i="17"/>
  <c r="I65" i="17"/>
  <c r="I64" i="17"/>
  <c r="I62" i="17"/>
  <c r="I61" i="17"/>
  <c r="I60" i="17"/>
  <c r="I59" i="17"/>
  <c r="I57" i="17"/>
  <c r="I56" i="17"/>
  <c r="I55" i="17"/>
  <c r="I54" i="17"/>
  <c r="I53" i="17"/>
  <c r="I52" i="17"/>
  <c r="I50" i="17"/>
  <c r="I49" i="17"/>
  <c r="I48" i="17"/>
  <c r="I46" i="17"/>
  <c r="I45" i="17"/>
  <c r="I44" i="17"/>
  <c r="I43" i="17"/>
  <c r="I42" i="17"/>
  <c r="I40" i="17"/>
  <c r="I39" i="17"/>
  <c r="I38" i="17"/>
  <c r="I37" i="17"/>
  <c r="I35" i="17"/>
  <c r="I34" i="17"/>
  <c r="I33" i="17"/>
  <c r="I32" i="17"/>
  <c r="I31" i="17"/>
  <c r="I30" i="17"/>
  <c r="I29" i="17"/>
  <c r="I28" i="17"/>
  <c r="I27" i="17"/>
  <c r="I26" i="17"/>
  <c r="I25" i="17"/>
  <c r="I24" i="17"/>
  <c r="I23" i="17"/>
  <c r="I22" i="17"/>
  <c r="I21" i="17"/>
  <c r="I20" i="17"/>
  <c r="I19" i="17"/>
  <c r="I18" i="17"/>
  <c r="I17" i="17"/>
  <c r="I16" i="17"/>
  <c r="I15" i="17"/>
  <c r="I14" i="17"/>
  <c r="I12" i="17"/>
  <c r="I11" i="17"/>
  <c r="I10" i="17"/>
  <c r="I9" i="17"/>
  <c r="I8" i="17"/>
  <c r="I6" i="17"/>
  <c r="I5" i="17"/>
  <c r="I4" i="17"/>
  <c r="I3" i="17"/>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6" i="13"/>
  <c r="I25" i="13"/>
  <c r="I24" i="13"/>
  <c r="I23" i="13"/>
  <c r="I22" i="13"/>
  <c r="I21" i="13"/>
  <c r="I20" i="13"/>
  <c r="I19" i="13"/>
  <c r="I18" i="13"/>
  <c r="I17" i="13"/>
  <c r="I16" i="13"/>
  <c r="I15" i="13"/>
  <c r="I14" i="13"/>
  <c r="I13" i="13"/>
  <c r="I12" i="13"/>
  <c r="I11" i="13"/>
  <c r="I10" i="13"/>
  <c r="I9" i="13"/>
  <c r="I8" i="13"/>
  <c r="I7" i="13"/>
  <c r="I6" i="13"/>
  <c r="I5" i="13"/>
  <c r="I4" i="13"/>
  <c r="I3" i="13"/>
  <c r="D27" i="4"/>
  <c r="I22" i="19"/>
  <c r="I21" i="19"/>
  <c r="I20" i="19"/>
  <c r="I19" i="19"/>
  <c r="I18" i="19"/>
  <c r="I17" i="19"/>
  <c r="I16" i="19"/>
  <c r="I15" i="19"/>
  <c r="I13" i="19"/>
  <c r="I12" i="19"/>
  <c r="I11" i="19"/>
  <c r="I10" i="19"/>
  <c r="I9" i="19"/>
  <c r="I8" i="19"/>
  <c r="I7" i="19"/>
  <c r="I6" i="19"/>
  <c r="I5" i="19"/>
  <c r="I4" i="19"/>
  <c r="I3" i="19"/>
  <c r="I10" i="18"/>
  <c r="I9" i="18"/>
  <c r="I8" i="18"/>
  <c r="I7" i="18"/>
  <c r="I6" i="18"/>
  <c r="I5" i="18"/>
  <c r="I4" i="18"/>
  <c r="I3" i="18"/>
  <c r="D16" i="22"/>
  <c r="D11" i="22"/>
  <c r="D10" i="22"/>
  <c r="D9" i="22"/>
  <c r="D8" i="22"/>
  <c r="I16" i="22"/>
  <c r="I11" i="22"/>
  <c r="I10" i="22"/>
  <c r="I9" i="22"/>
  <c r="I8" i="22"/>
  <c r="I20" i="22"/>
  <c r="I19" i="22"/>
  <c r="I18" i="22"/>
  <c r="I17" i="22"/>
  <c r="I15" i="22"/>
  <c r="I14" i="22"/>
  <c r="I13" i="22"/>
  <c r="I12" i="22"/>
  <c r="I7" i="22"/>
  <c r="I6" i="22"/>
  <c r="I5" i="22"/>
  <c r="I4" i="22"/>
  <c r="I3" i="22"/>
  <c r="D4" i="22"/>
  <c r="I27" i="4"/>
  <c r="I39" i="4"/>
  <c r="I38" i="4"/>
  <c r="I37" i="4"/>
  <c r="I36" i="4"/>
  <c r="I35" i="4"/>
  <c r="I34" i="4"/>
  <c r="I33" i="4"/>
  <c r="I32" i="4"/>
  <c r="I20" i="4"/>
  <c r="I19" i="4"/>
  <c r="I18" i="4"/>
  <c r="I17" i="4"/>
  <c r="I16" i="4"/>
  <c r="I15" i="4"/>
  <c r="I14" i="4"/>
  <c r="I13" i="4"/>
  <c r="I12" i="4"/>
  <c r="I10" i="4"/>
  <c r="I9" i="4"/>
  <c r="I8" i="4"/>
  <c r="I7" i="4"/>
  <c r="I6" i="4"/>
  <c r="I5" i="4"/>
  <c r="I4" i="4"/>
  <c r="I3" i="4"/>
  <c r="I31" i="4"/>
  <c r="I24" i="4"/>
  <c r="I23" i="4"/>
  <c r="I22" i="4"/>
  <c r="I21" i="2"/>
  <c r="I20" i="2"/>
  <c r="I19" i="2"/>
  <c r="I18" i="2"/>
  <c r="I17" i="2"/>
  <c r="I16" i="2"/>
  <c r="I15" i="2"/>
  <c r="I14" i="2"/>
  <c r="I13" i="2"/>
  <c r="I12" i="2"/>
  <c r="I11" i="2"/>
  <c r="I10" i="2"/>
  <c r="I9" i="2"/>
  <c r="I8" i="2"/>
  <c r="I7" i="2"/>
  <c r="I6" i="2"/>
  <c r="I5" i="2"/>
  <c r="I4" i="2"/>
  <c r="I3" i="2"/>
  <c r="I24" i="2"/>
  <c r="I23" i="2"/>
  <c r="I25" i="2"/>
  <c r="D58" i="20"/>
  <c r="D56" i="20"/>
  <c r="I172" i="20"/>
  <c r="I171" i="20"/>
  <c r="I170" i="20"/>
  <c r="I169" i="20"/>
  <c r="I168" i="20"/>
  <c r="I167" i="20"/>
  <c r="I165" i="20"/>
  <c r="I164" i="20"/>
  <c r="I163" i="20"/>
  <c r="I162" i="20"/>
  <c r="I161" i="20"/>
  <c r="I160" i="20"/>
  <c r="I159" i="20"/>
  <c r="I158" i="20"/>
  <c r="I157" i="20"/>
  <c r="I156" i="20"/>
  <c r="I155" i="20"/>
  <c r="I154" i="20"/>
  <c r="I153" i="20"/>
  <c r="I152" i="20"/>
  <c r="I151" i="20"/>
  <c r="I150" i="20"/>
  <c r="I149" i="20"/>
  <c r="I148" i="20"/>
  <c r="I147" i="20"/>
  <c r="I144" i="20"/>
  <c r="I143" i="20"/>
  <c r="I142" i="20"/>
  <c r="I141" i="20"/>
  <c r="I140" i="20"/>
  <c r="I146" i="20"/>
  <c r="I139" i="20"/>
  <c r="I137" i="20"/>
  <c r="I136" i="20"/>
  <c r="I135" i="20"/>
  <c r="I134" i="20"/>
  <c r="I133" i="20"/>
  <c r="I132" i="20"/>
  <c r="I131" i="20"/>
  <c r="I130" i="20"/>
  <c r="I129" i="20"/>
  <c r="I128" i="20"/>
  <c r="I127" i="20"/>
  <c r="I126" i="20"/>
  <c r="I125" i="20"/>
  <c r="I124" i="20"/>
  <c r="I123" i="20"/>
  <c r="I122" i="20"/>
  <c r="I121" i="20"/>
  <c r="I120" i="20"/>
  <c r="I117" i="20"/>
  <c r="I116" i="20"/>
  <c r="I115" i="20"/>
  <c r="I114" i="20"/>
  <c r="I113" i="20"/>
  <c r="I112" i="20"/>
  <c r="I111" i="20"/>
  <c r="I110" i="20"/>
  <c r="I109" i="20"/>
  <c r="I108" i="20"/>
  <c r="I107" i="20"/>
  <c r="I106" i="20"/>
  <c r="I103" i="20"/>
  <c r="I102" i="20"/>
  <c r="I101" i="20"/>
  <c r="I100" i="20"/>
  <c r="I99" i="20"/>
  <c r="I98" i="20"/>
  <c r="I97" i="20"/>
  <c r="I96" i="20"/>
  <c r="I95" i="20"/>
  <c r="I94" i="20"/>
  <c r="I93" i="20"/>
  <c r="I92" i="20"/>
  <c r="I91" i="20"/>
  <c r="I90" i="20"/>
  <c r="I89" i="20"/>
  <c r="I88" i="20"/>
  <c r="I87" i="20"/>
  <c r="I86" i="20"/>
  <c r="I85" i="20"/>
  <c r="I84" i="20"/>
  <c r="I83" i="20"/>
  <c r="I82" i="20"/>
  <c r="I81" i="20"/>
  <c r="I80" i="20"/>
  <c r="I79" i="20"/>
  <c r="I78" i="20"/>
  <c r="I76" i="20"/>
  <c r="I75" i="20"/>
  <c r="I74" i="20"/>
  <c r="I73" i="20"/>
  <c r="I72" i="20"/>
  <c r="I71" i="20"/>
  <c r="I70" i="20"/>
  <c r="I69" i="20"/>
  <c r="I68" i="20"/>
  <c r="I67" i="20"/>
  <c r="I66" i="20"/>
  <c r="I65" i="20"/>
  <c r="I64" i="20"/>
  <c r="I63" i="20"/>
  <c r="I62" i="20"/>
  <c r="I61" i="20"/>
  <c r="I60" i="20"/>
  <c r="I59" i="20"/>
  <c r="I57" i="20"/>
  <c r="I55" i="20"/>
  <c r="I54" i="20"/>
  <c r="I53" i="20"/>
  <c r="I52" i="20"/>
  <c r="I51" i="20"/>
  <c r="I50" i="20"/>
  <c r="I49" i="20"/>
  <c r="I119" i="20"/>
  <c r="I118" i="20"/>
  <c r="I58" i="20"/>
  <c r="I56" i="20"/>
  <c r="I47" i="20"/>
  <c r="I46" i="20"/>
  <c r="I45" i="20"/>
  <c r="I44" i="20"/>
  <c r="I43" i="20"/>
  <c r="I42" i="20"/>
  <c r="I41" i="20"/>
  <c r="I40" i="20"/>
  <c r="I39" i="20"/>
  <c r="I38" i="20"/>
  <c r="I37" i="20"/>
  <c r="I36" i="20"/>
  <c r="I35" i="20"/>
  <c r="I34" i="20"/>
  <c r="I33" i="20"/>
  <c r="I32" i="20"/>
  <c r="I31" i="20"/>
  <c r="I30" i="20"/>
  <c r="I29" i="20"/>
  <c r="I28" i="20"/>
  <c r="I27" i="20"/>
  <c r="I26" i="20"/>
  <c r="I25" i="20"/>
  <c r="I24" i="20"/>
  <c r="I23" i="20"/>
  <c r="I22" i="20"/>
  <c r="I21" i="20"/>
  <c r="I19" i="20"/>
  <c r="I18" i="20"/>
  <c r="I17" i="20"/>
  <c r="I16" i="20"/>
  <c r="I15" i="20"/>
  <c r="I14" i="20"/>
  <c r="I13" i="20"/>
  <c r="I12" i="20"/>
  <c r="I11" i="20"/>
  <c r="I10" i="20"/>
  <c r="I9" i="20"/>
  <c r="I8" i="20"/>
  <c r="I7" i="20"/>
  <c r="I6" i="20"/>
  <c r="I5" i="20"/>
  <c r="I4" i="20"/>
  <c r="I3" i="20"/>
  <c r="D119" i="20"/>
  <c r="D118" i="20"/>
  <c r="I105" i="20"/>
  <c r="I59" i="5"/>
  <c r="I58" i="5"/>
  <c r="I57" i="5"/>
  <c r="I56" i="5"/>
  <c r="I55" i="5"/>
  <c r="I54" i="5"/>
  <c r="I53" i="5"/>
  <c r="I52" i="5"/>
  <c r="I51" i="5"/>
  <c r="I50" i="5"/>
  <c r="I49" i="5"/>
  <c r="I48" i="5"/>
  <c r="I47" i="5"/>
  <c r="I46" i="5"/>
  <c r="I45" i="5"/>
  <c r="I44" i="5"/>
  <c r="I43" i="5"/>
  <c r="I42" i="5"/>
  <c r="I41" i="5"/>
  <c r="I40" i="5"/>
  <c r="I39" i="5"/>
  <c r="I38" i="5"/>
  <c r="I37" i="5"/>
  <c r="I36" i="5"/>
  <c r="I34" i="5"/>
  <c r="I33" i="5"/>
  <c r="I32" i="5"/>
  <c r="I31" i="5"/>
  <c r="I30" i="5"/>
  <c r="I29" i="5"/>
  <c r="I28" i="5"/>
  <c r="I27" i="5"/>
  <c r="I26" i="5"/>
  <c r="I25" i="5"/>
  <c r="I24" i="5"/>
  <c r="I23" i="5"/>
  <c r="I22" i="5"/>
  <c r="I21" i="5"/>
  <c r="I20" i="5"/>
  <c r="I19" i="5"/>
  <c r="I18" i="5"/>
  <c r="I17" i="5"/>
  <c r="I16" i="5"/>
  <c r="I15" i="5"/>
  <c r="I14" i="5"/>
  <c r="I13" i="5"/>
  <c r="I11" i="5"/>
  <c r="I10" i="5"/>
  <c r="I9" i="5"/>
  <c r="I8" i="5"/>
  <c r="I7" i="5"/>
  <c r="I6" i="5"/>
  <c r="I5" i="5"/>
  <c r="I4" i="5"/>
  <c r="I12" i="5"/>
  <c r="I3" i="5"/>
  <c r="D11" i="5"/>
  <c r="D10" i="5"/>
  <c r="D9" i="5"/>
  <c r="D8" i="5"/>
  <c r="D7" i="5"/>
  <c r="D6" i="5"/>
  <c r="D5" i="5"/>
  <c r="D4" i="5"/>
  <c r="D3" i="5"/>
  <c r="D172" i="20"/>
  <c r="D171" i="20"/>
  <c r="D170" i="20"/>
  <c r="D169" i="20"/>
  <c r="D168" i="20"/>
  <c r="D167" i="20"/>
  <c r="D165" i="20"/>
  <c r="D164" i="20"/>
  <c r="D163" i="20"/>
  <c r="D162" i="20"/>
  <c r="D161" i="20"/>
  <c r="D160" i="20"/>
  <c r="D159" i="20"/>
  <c r="D158" i="20"/>
  <c r="D157" i="20"/>
  <c r="D156" i="20"/>
  <c r="D155" i="20"/>
  <c r="D154" i="20"/>
  <c r="D153" i="20"/>
  <c r="D152" i="20"/>
  <c r="D151" i="20"/>
  <c r="D150" i="20"/>
  <c r="D149" i="20"/>
  <c r="D148" i="20"/>
  <c r="D147" i="20"/>
  <c r="D146" i="20"/>
  <c r="D44" i="13"/>
  <c r="D60" i="13"/>
  <c r="D72" i="15"/>
  <c r="D71" i="15"/>
  <c r="D70" i="15"/>
  <c r="D69" i="15"/>
  <c r="D68" i="15"/>
  <c r="D67" i="15"/>
  <c r="D66" i="15"/>
  <c r="D65" i="15"/>
  <c r="D64" i="15"/>
  <c r="D63" i="15"/>
  <c r="D62" i="15"/>
  <c r="D61" i="15"/>
  <c r="D60" i="15"/>
  <c r="D59" i="15"/>
  <c r="D58" i="15"/>
  <c r="D57" i="15"/>
  <c r="D44" i="15"/>
  <c r="D43" i="15"/>
  <c r="D42" i="15"/>
  <c r="D41" i="15"/>
  <c r="D40" i="15"/>
  <c r="D39" i="15"/>
  <c r="D38" i="15"/>
  <c r="D37" i="15"/>
  <c r="D36" i="15"/>
  <c r="D35" i="15"/>
  <c r="D34" i="15"/>
  <c r="D33" i="15"/>
  <c r="D32" i="15"/>
  <c r="D31" i="15"/>
  <c r="D30" i="15"/>
  <c r="D29" i="15"/>
  <c r="D28" i="15"/>
  <c r="D27" i="15"/>
  <c r="D59" i="13"/>
  <c r="D58" i="13"/>
  <c r="D57" i="13"/>
  <c r="D56" i="13"/>
  <c r="D55" i="13"/>
  <c r="D54" i="13"/>
  <c r="D53" i="13"/>
  <c r="D52" i="13"/>
  <c r="D51" i="13"/>
  <c r="D50" i="13"/>
  <c r="D49" i="13"/>
  <c r="D48" i="13"/>
  <c r="D47" i="13"/>
  <c r="D46" i="13"/>
  <c r="D45" i="13"/>
  <c r="D43" i="13"/>
  <c r="D42" i="13"/>
  <c r="D41" i="13"/>
  <c r="D40" i="13"/>
  <c r="D39" i="13"/>
  <c r="D38" i="13"/>
  <c r="D37" i="13"/>
  <c r="D36" i="13"/>
  <c r="D35" i="13"/>
  <c r="D34" i="13"/>
  <c r="D33" i="13"/>
  <c r="D32" i="13"/>
  <c r="D31" i="13"/>
  <c r="D30" i="13"/>
  <c r="D29" i="13"/>
  <c r="D28" i="13"/>
  <c r="D59" i="5"/>
  <c r="D58" i="5"/>
  <c r="D57" i="5"/>
  <c r="D56" i="5"/>
  <c r="D55" i="5"/>
  <c r="D54" i="5"/>
  <c r="D53" i="5"/>
  <c r="D52" i="5"/>
  <c r="D51" i="5"/>
  <c r="D50" i="5"/>
  <c r="D49" i="5"/>
  <c r="D48" i="5"/>
  <c r="D47" i="5"/>
  <c r="D46" i="5"/>
  <c r="D45" i="5"/>
  <c r="D44" i="5"/>
  <c r="D43" i="5"/>
  <c r="D42" i="5"/>
  <c r="D41" i="5"/>
  <c r="D40" i="5"/>
  <c r="D39" i="5"/>
  <c r="D38" i="5"/>
  <c r="D37" i="5"/>
  <c r="D36" i="5"/>
  <c r="D39" i="4"/>
  <c r="D38" i="4"/>
  <c r="D37" i="4"/>
  <c r="D36" i="4"/>
  <c r="D35" i="4"/>
  <c r="D34" i="4"/>
  <c r="D33" i="4"/>
  <c r="D32" i="4"/>
  <c r="D31" i="4"/>
  <c r="D137" i="20"/>
  <c r="D136" i="20"/>
  <c r="D135" i="20"/>
  <c r="D134" i="20"/>
  <c r="D133" i="20"/>
  <c r="D132" i="20"/>
  <c r="D131" i="20"/>
  <c r="D130" i="20"/>
  <c r="D129" i="20"/>
  <c r="D128" i="20"/>
  <c r="D127" i="20"/>
  <c r="D126" i="20"/>
  <c r="D125" i="20"/>
  <c r="D124" i="20"/>
  <c r="D123" i="20"/>
  <c r="D122" i="20"/>
  <c r="D121" i="20"/>
  <c r="D120" i="20"/>
  <c r="D117" i="20"/>
  <c r="D116" i="20"/>
  <c r="D115" i="20"/>
  <c r="D114" i="20"/>
  <c r="D113" i="20"/>
  <c r="D112" i="20"/>
  <c r="D111" i="20"/>
  <c r="D110" i="20"/>
  <c r="D109" i="20"/>
  <c r="D108" i="20"/>
  <c r="D107" i="20"/>
  <c r="D106" i="20"/>
  <c r="D105" i="20"/>
  <c r="D19" i="4"/>
  <c r="D65" i="20"/>
  <c r="D66" i="20"/>
  <c r="D67" i="20"/>
  <c r="D55" i="20"/>
  <c r="D54" i="3"/>
  <c r="D50" i="3"/>
  <c r="D49" i="3"/>
  <c r="D48" i="3"/>
  <c r="D47" i="3"/>
  <c r="D43" i="3"/>
  <c r="D42" i="3"/>
  <c r="D31" i="3"/>
  <c r="D22" i="3"/>
  <c r="D20" i="3"/>
  <c r="D16" i="3"/>
  <c r="I59" i="3" l="1"/>
  <c r="D1" i="3" s="1"/>
  <c r="I72" i="17"/>
  <c r="D1" i="17" s="1"/>
  <c r="I61" i="13"/>
  <c r="D1" i="13" s="1"/>
  <c r="I23" i="19"/>
  <c r="D1" i="19" s="1"/>
  <c r="I11" i="18"/>
  <c r="D1" i="18" s="1"/>
  <c r="I21" i="22"/>
  <c r="D1" i="22" s="1"/>
  <c r="I40" i="4"/>
  <c r="D1" i="4" s="1"/>
  <c r="I26" i="2"/>
  <c r="D1" i="2" s="1"/>
  <c r="I173" i="20"/>
  <c r="D1" i="20" s="1"/>
  <c r="I60" i="5"/>
  <c r="D1" i="5" s="1"/>
  <c r="D20" i="22" l="1"/>
  <c r="D19" i="22"/>
  <c r="D18" i="22"/>
  <c r="D17" i="22"/>
  <c r="D15" i="22"/>
  <c r="D14" i="22"/>
  <c r="D13" i="22"/>
  <c r="D12" i="22"/>
  <c r="D7" i="22"/>
  <c r="D6" i="22"/>
  <c r="D5" i="22"/>
  <c r="D3" i="22"/>
  <c r="D10" i="18"/>
  <c r="D9" i="18"/>
  <c r="D8" i="18"/>
  <c r="D7" i="18"/>
  <c r="D6" i="18"/>
  <c r="D5" i="18"/>
  <c r="D22" i="19"/>
  <c r="D21" i="19"/>
  <c r="D20" i="19"/>
  <c r="D19" i="19"/>
  <c r="D18" i="19"/>
  <c r="D17" i="19"/>
  <c r="D16" i="19"/>
  <c r="D15" i="19"/>
  <c r="D13" i="19"/>
  <c r="D12" i="19"/>
  <c r="D14" i="21"/>
  <c r="D13" i="21"/>
  <c r="D12" i="21"/>
  <c r="D10" i="21"/>
  <c r="D7" i="21"/>
  <c r="D6" i="21"/>
  <c r="D5" i="21"/>
  <c r="D4" i="21"/>
  <c r="D3" i="21"/>
  <c r="D75" i="16"/>
  <c r="D74" i="16"/>
  <c r="D73" i="16"/>
  <c r="D72" i="16"/>
  <c r="D71" i="16"/>
  <c r="D69" i="16"/>
  <c r="D68" i="16"/>
  <c r="D67" i="16"/>
  <c r="D62" i="16"/>
  <c r="D61" i="16"/>
  <c r="D60" i="16"/>
  <c r="D59" i="16"/>
  <c r="D58" i="16"/>
  <c r="D57" i="16"/>
  <c r="D56" i="16"/>
  <c r="D55" i="16"/>
  <c r="D33" i="16"/>
  <c r="D42" i="16"/>
  <c r="D46" i="16"/>
  <c r="D45" i="16"/>
  <c r="D44" i="16"/>
  <c r="D43" i="16"/>
  <c r="D41" i="16"/>
  <c r="D40" i="16"/>
  <c r="D39" i="16"/>
  <c r="D31" i="16"/>
  <c r="D37" i="16"/>
  <c r="D36" i="16"/>
  <c r="D35" i="16"/>
  <c r="D34" i="16"/>
  <c r="D32" i="16"/>
  <c r="D30" i="16"/>
  <c r="D29" i="16"/>
  <c r="D23" i="16"/>
  <c r="D22" i="16"/>
  <c r="D21" i="16"/>
  <c r="D20" i="16"/>
  <c r="D19" i="16"/>
  <c r="D18" i="16"/>
  <c r="D17" i="16"/>
  <c r="D11" i="16"/>
  <c r="D10" i="16"/>
  <c r="D9" i="16"/>
  <c r="D70" i="17"/>
  <c r="D69" i="17"/>
  <c r="D71" i="17"/>
  <c r="D62" i="17"/>
  <c r="D61" i="17"/>
  <c r="D60" i="17"/>
  <c r="D59" i="17"/>
  <c r="D57" i="17"/>
  <c r="D56" i="17"/>
  <c r="D55" i="17"/>
  <c r="D54" i="17"/>
  <c r="D53" i="17"/>
  <c r="D52" i="17"/>
  <c r="D50" i="17"/>
  <c r="D49" i="17"/>
  <c r="D35" i="17"/>
  <c r="D34" i="17"/>
  <c r="D33" i="17"/>
  <c r="D32" i="17"/>
  <c r="D31" i="17"/>
  <c r="D30" i="17"/>
  <c r="D29" i="17"/>
  <c r="D40" i="17"/>
  <c r="D27" i="17"/>
  <c r="D28" i="17"/>
  <c r="D25" i="17"/>
  <c r="D6" i="17"/>
  <c r="D5" i="17"/>
  <c r="D55" i="15"/>
  <c r="D54" i="15"/>
  <c r="D53" i="15"/>
  <c r="D52" i="15"/>
  <c r="D51" i="15"/>
  <c r="D50" i="15"/>
  <c r="D49" i="15"/>
  <c r="D48" i="15"/>
  <c r="D47" i="15"/>
  <c r="D46" i="15"/>
  <c r="D10" i="15"/>
  <c r="D9" i="15"/>
  <c r="D8" i="15"/>
  <c r="D7" i="15"/>
  <c r="D6" i="15"/>
  <c r="D5" i="15"/>
  <c r="D4" i="15"/>
  <c r="D3" i="15"/>
  <c r="D26" i="13"/>
  <c r="D25" i="13"/>
  <c r="D24" i="13"/>
  <c r="D23" i="13"/>
  <c r="D22" i="13"/>
  <c r="D21" i="13"/>
  <c r="D20" i="13"/>
  <c r="D19" i="13"/>
  <c r="D18" i="13"/>
  <c r="D17" i="13"/>
  <c r="D16" i="13"/>
  <c r="D15" i="13"/>
  <c r="D14" i="13"/>
  <c r="D13" i="13"/>
  <c r="D12" i="13"/>
  <c r="D11" i="13"/>
  <c r="D10" i="13"/>
  <c r="D9" i="13"/>
  <c r="D8" i="13"/>
  <c r="D7" i="13"/>
  <c r="D6" i="13"/>
  <c r="D5" i="13"/>
  <c r="D4" i="13"/>
  <c r="D3" i="13"/>
  <c r="D24" i="5"/>
  <c r="D21" i="5"/>
  <c r="D20" i="5"/>
  <c r="D19" i="5"/>
  <c r="D18" i="5"/>
  <c r="D17" i="5"/>
  <c r="D16" i="5"/>
  <c r="D15" i="5"/>
  <c r="D14" i="5"/>
  <c r="D13" i="5"/>
  <c r="D12" i="5"/>
  <c r="D144" i="20"/>
  <c r="D143" i="20"/>
  <c r="D142" i="20"/>
  <c r="D141" i="20"/>
  <c r="D140" i="20"/>
  <c r="D139"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6" i="20"/>
  <c r="D75" i="20"/>
  <c r="D74" i="20"/>
  <c r="D73" i="20"/>
  <c r="D72" i="20"/>
  <c r="D71" i="20"/>
  <c r="D70" i="20"/>
  <c r="D69" i="20"/>
  <c r="D68" i="20"/>
  <c r="D64" i="20"/>
  <c r="D63" i="20"/>
  <c r="D62" i="20"/>
  <c r="D61" i="20"/>
  <c r="D60" i="20"/>
  <c r="D59" i="20"/>
  <c r="D57" i="20"/>
  <c r="D54" i="20"/>
  <c r="D53" i="20"/>
  <c r="D52" i="20"/>
  <c r="D51" i="20"/>
  <c r="D50" i="20"/>
  <c r="D49"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19" i="20"/>
  <c r="D18" i="20"/>
  <c r="D17" i="20"/>
  <c r="D16" i="20"/>
  <c r="D15" i="20"/>
  <c r="D14" i="20"/>
  <c r="D13" i="20"/>
  <c r="D12" i="20"/>
  <c r="D11" i="20"/>
  <c r="D10" i="20"/>
  <c r="D9" i="20"/>
  <c r="D8" i="20"/>
  <c r="D7" i="20"/>
  <c r="D6" i="20"/>
  <c r="D5" i="20"/>
  <c r="D4" i="20"/>
  <c r="D3" i="20"/>
  <c r="D13" i="3" l="1"/>
  <c r="D12" i="3"/>
  <c r="D11" i="3"/>
  <c r="D10" i="3"/>
  <c r="D9" i="3"/>
  <c r="D8" i="3"/>
  <c r="D7" i="3"/>
  <c r="D6" i="3"/>
  <c r="D5" i="3"/>
  <c r="D4" i="3"/>
  <c r="D25" i="2"/>
  <c r="D24" i="2"/>
  <c r="D23" i="2"/>
  <c r="D21" i="2"/>
  <c r="D20" i="2"/>
  <c r="D19" i="2"/>
  <c r="D18" i="2"/>
  <c r="D17" i="2"/>
  <c r="D16" i="2"/>
  <c r="D15" i="2"/>
  <c r="D14" i="2"/>
  <c r="D13" i="2"/>
  <c r="D66" i="16"/>
  <c r="D65" i="16"/>
  <c r="D64" i="16"/>
  <c r="D54" i="16"/>
  <c r="D52" i="16"/>
  <c r="D51" i="16"/>
  <c r="D50" i="16"/>
  <c r="D49" i="16"/>
  <c r="D48" i="16"/>
  <c r="D28" i="16"/>
  <c r="D27" i="16"/>
  <c r="D26" i="16"/>
  <c r="D25" i="16"/>
  <c r="D16" i="16"/>
  <c r="D15" i="16"/>
  <c r="D14" i="16"/>
  <c r="D13" i="16"/>
  <c r="D7" i="16"/>
  <c r="D68" i="17"/>
  <c r="D67" i="17"/>
  <c r="D66" i="17"/>
  <c r="D65" i="17"/>
  <c r="D64" i="17"/>
  <c r="D48" i="17"/>
  <c r="D46" i="17"/>
  <c r="D45" i="17"/>
  <c r="D44" i="17"/>
  <c r="D43" i="17"/>
  <c r="D42" i="17"/>
  <c r="D36" i="17"/>
  <c r="D39" i="17"/>
  <c r="D38" i="17"/>
  <c r="D37" i="17"/>
  <c r="D26" i="17"/>
  <c r="D24" i="17"/>
  <c r="D23" i="17"/>
  <c r="D22" i="17"/>
  <c r="D21" i="17"/>
  <c r="D20" i="17"/>
  <c r="D19" i="17"/>
  <c r="D18" i="17"/>
  <c r="D17" i="17"/>
  <c r="D16" i="17"/>
  <c r="D15" i="17"/>
  <c r="D14" i="17"/>
  <c r="D12" i="17"/>
  <c r="D11" i="17"/>
  <c r="D10" i="17"/>
  <c r="D9" i="17"/>
  <c r="D8" i="17"/>
  <c r="D11" i="19"/>
  <c r="D10" i="19"/>
  <c r="D9" i="19"/>
  <c r="D8" i="19"/>
  <c r="D7" i="19"/>
  <c r="D6" i="19"/>
  <c r="D5" i="19"/>
  <c r="D4" i="19"/>
  <c r="D3" i="19"/>
  <c r="D4" i="18"/>
  <c r="D3" i="18"/>
  <c r="D4" i="17"/>
  <c r="D3" i="17"/>
  <c r="D23" i="15"/>
  <c r="D22" i="15"/>
  <c r="D21" i="15"/>
  <c r="D20" i="15"/>
  <c r="D19" i="15"/>
  <c r="D18" i="15"/>
  <c r="D8" i="16"/>
  <c r="D5" i="16"/>
  <c r="D6" i="16"/>
  <c r="D4" i="16"/>
  <c r="D3" i="16"/>
  <c r="D17" i="15"/>
  <c r="D16" i="15"/>
  <c r="D15" i="15"/>
  <c r="D14" i="15"/>
  <c r="D13" i="15"/>
  <c r="D12" i="15"/>
  <c r="D11" i="15"/>
  <c r="D34" i="5"/>
  <c r="D33" i="5"/>
  <c r="D32" i="5"/>
  <c r="D31" i="5"/>
  <c r="D30" i="5"/>
  <c r="D29" i="5"/>
  <c r="D28" i="5"/>
  <c r="D27" i="5"/>
  <c r="D26" i="5"/>
  <c r="D25" i="5"/>
  <c r="D23" i="5"/>
  <c r="D22" i="5"/>
  <c r="D3" i="4"/>
  <c r="D12" i="2"/>
  <c r="D11" i="2"/>
  <c r="D10" i="2"/>
  <c r="D9" i="2"/>
  <c r="D8" i="2"/>
  <c r="D7" i="2"/>
  <c r="D6" i="2"/>
  <c r="D5" i="2"/>
  <c r="D4" i="2"/>
  <c r="D3" i="2"/>
  <c r="D24" i="4"/>
  <c r="D23" i="4"/>
  <c r="D22" i="4"/>
  <c r="D20" i="4"/>
  <c r="D18" i="4"/>
  <c r="D17" i="4"/>
  <c r="D16" i="4"/>
  <c r="D15" i="4"/>
  <c r="D14" i="4"/>
  <c r="D13" i="4"/>
  <c r="D12" i="4"/>
  <c r="D10" i="4"/>
  <c r="D9" i="4"/>
  <c r="D8" i="4"/>
  <c r="D7" i="4"/>
  <c r="D6" i="4"/>
  <c r="D5" i="4"/>
  <c r="D4" i="4"/>
</calcChain>
</file>

<file path=xl/comments1.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22" authorId="0" shapeId="0">
      <text>
        <r>
          <rPr>
            <b/>
            <sz val="9"/>
            <color indexed="81"/>
            <rFont val="Tahoma"/>
            <family val="2"/>
          </rPr>
          <t>y &gt; 90%
p&gt;50%
n&lt;50%</t>
        </r>
      </text>
    </comment>
  </commentList>
</comments>
</file>

<file path=xl/comments10.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List>
</comments>
</file>

<file path=xl/comments11.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14" authorId="0" shapeId="0">
      <text>
        <r>
          <rPr>
            <b/>
            <sz val="9"/>
            <color indexed="81"/>
            <rFont val="Tahoma"/>
            <family val="2"/>
          </rPr>
          <t>y &gt; 90%
p&gt;50%
n&lt;50%</t>
        </r>
      </text>
    </comment>
  </commentList>
</comments>
</file>

<file path=xl/comments12.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List>
</comments>
</file>

<file path=xl/comments13.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List>
</comments>
</file>

<file path=xl/comments2.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14" authorId="0" shapeId="0">
      <text>
        <r>
          <rPr>
            <b/>
            <sz val="9"/>
            <color indexed="81"/>
            <rFont val="Tahoma"/>
            <family val="2"/>
          </rPr>
          <t>y &gt; 90%
p&gt;50%
n&lt;50%</t>
        </r>
      </text>
    </comment>
  </commentList>
</comments>
</file>

<file path=xl/comments3.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20" authorId="0" shapeId="0">
      <text>
        <r>
          <rPr>
            <b/>
            <sz val="9"/>
            <color indexed="81"/>
            <rFont val="Tahoma"/>
            <family val="2"/>
          </rPr>
          <t>y &gt; 90%
p&gt;50%
n&lt;50%</t>
        </r>
      </text>
    </comment>
    <comment ref="C48" authorId="0" shapeId="0">
      <text>
        <r>
          <rPr>
            <b/>
            <sz val="9"/>
            <color indexed="81"/>
            <rFont val="Tahoma"/>
            <family val="2"/>
          </rPr>
          <t>y &gt; 90%
p&gt;50%
n&lt;50%</t>
        </r>
      </text>
    </comment>
    <comment ref="C77" authorId="0" shapeId="0">
      <text>
        <r>
          <rPr>
            <b/>
            <sz val="9"/>
            <color indexed="81"/>
            <rFont val="Tahoma"/>
            <family val="2"/>
          </rPr>
          <t>y &gt; 90%
p&gt;50%
n&lt;50%</t>
        </r>
      </text>
    </comment>
    <comment ref="C104" authorId="0" shapeId="0">
      <text>
        <r>
          <rPr>
            <b/>
            <sz val="9"/>
            <color indexed="81"/>
            <rFont val="Tahoma"/>
            <family val="2"/>
          </rPr>
          <t>y &gt; 90%
p&gt;50%
n&lt;50%</t>
        </r>
      </text>
    </comment>
    <comment ref="C138" authorId="0" shapeId="0">
      <text>
        <r>
          <rPr>
            <b/>
            <sz val="9"/>
            <color indexed="81"/>
            <rFont val="Tahoma"/>
            <family val="2"/>
          </rPr>
          <t>y &gt; 90%
p&gt;50%
n&lt;50%</t>
        </r>
      </text>
    </comment>
    <comment ref="C145" authorId="0" shapeId="0">
      <text>
        <r>
          <rPr>
            <b/>
            <sz val="9"/>
            <color indexed="81"/>
            <rFont val="Tahoma"/>
            <family val="2"/>
          </rPr>
          <t>y &gt; 90%
p&gt;50%
n&lt;50%</t>
        </r>
      </text>
    </comment>
    <comment ref="C166" authorId="0" shapeId="0">
      <text>
        <r>
          <rPr>
            <b/>
            <sz val="9"/>
            <color indexed="81"/>
            <rFont val="Tahoma"/>
            <family val="2"/>
          </rPr>
          <t>y &gt; 90%
p&gt;50%
n&lt;50%</t>
        </r>
      </text>
    </comment>
  </commentList>
</comments>
</file>

<file path=xl/comments4.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11" authorId="0" shapeId="0">
      <text>
        <r>
          <rPr>
            <b/>
            <sz val="9"/>
            <color indexed="81"/>
            <rFont val="Tahoma"/>
            <family val="2"/>
          </rPr>
          <t>y &gt; 90%
p&gt;50%
n&lt;50%</t>
        </r>
      </text>
    </comment>
    <comment ref="C21" authorId="0" shapeId="0">
      <text>
        <r>
          <rPr>
            <b/>
            <sz val="9"/>
            <color indexed="81"/>
            <rFont val="Tahoma"/>
            <family val="2"/>
          </rPr>
          <t>y &gt; 90%
p&gt;50%
n&lt;50%</t>
        </r>
      </text>
    </comment>
    <comment ref="C25" authorId="0" shapeId="0">
      <text>
        <r>
          <rPr>
            <b/>
            <sz val="9"/>
            <color indexed="81"/>
            <rFont val="Tahoma"/>
            <family val="2"/>
          </rPr>
          <t>y &gt; 90%
p&gt;50%
n&lt;50%</t>
        </r>
      </text>
    </comment>
    <comment ref="C30" authorId="0" shapeId="0">
      <text>
        <r>
          <rPr>
            <b/>
            <sz val="9"/>
            <color indexed="81"/>
            <rFont val="Tahoma"/>
            <family val="2"/>
          </rPr>
          <t>y &gt; 90%
p&gt;50%
n&lt;50%</t>
        </r>
      </text>
    </comment>
  </commentList>
</comments>
</file>

<file path=xl/comments5.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35" authorId="0" shapeId="0">
      <text>
        <r>
          <rPr>
            <b/>
            <sz val="9"/>
            <color indexed="81"/>
            <rFont val="Tahoma"/>
            <family val="2"/>
          </rPr>
          <t>y &gt; 90%
p&gt;50%
n&lt;50%</t>
        </r>
      </text>
    </comment>
  </commentList>
</comments>
</file>

<file path=xl/comments6.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27" authorId="0" shapeId="0">
      <text>
        <r>
          <rPr>
            <b/>
            <sz val="9"/>
            <color indexed="81"/>
            <rFont val="Tahoma"/>
            <family val="2"/>
          </rPr>
          <t>y &gt; 90%
p&gt;50%
n&lt;50%</t>
        </r>
      </text>
    </comment>
  </commentList>
</comments>
</file>

<file path=xl/comments7.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26" authorId="0" shapeId="0">
      <text>
        <r>
          <rPr>
            <b/>
            <sz val="9"/>
            <color indexed="81"/>
            <rFont val="Tahoma"/>
            <family val="2"/>
          </rPr>
          <t>y &gt; 90%
p&gt;50%
n&lt;50%</t>
        </r>
      </text>
    </comment>
    <comment ref="C45" authorId="0" shapeId="0">
      <text>
        <r>
          <rPr>
            <b/>
            <sz val="9"/>
            <color indexed="81"/>
            <rFont val="Tahoma"/>
            <family val="2"/>
          </rPr>
          <t>y &gt; 90%
p&gt;50%
n&lt;50%</t>
        </r>
      </text>
    </comment>
    <comment ref="C56" authorId="0" shapeId="0">
      <text>
        <r>
          <rPr>
            <b/>
            <sz val="9"/>
            <color indexed="81"/>
            <rFont val="Tahoma"/>
            <family val="2"/>
          </rPr>
          <t>y &gt; 90%
p&gt;50%
n&lt;50%</t>
        </r>
      </text>
    </comment>
    <comment ref="C73" authorId="0" shapeId="0">
      <text>
        <r>
          <rPr>
            <b/>
            <sz val="9"/>
            <color indexed="81"/>
            <rFont val="Tahoma"/>
            <family val="2"/>
          </rPr>
          <t>y &gt; 90%
p&gt;50%
n&lt;50%</t>
        </r>
      </text>
    </comment>
  </commentList>
</comments>
</file>

<file path=xl/comments8.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7" authorId="0" shapeId="0">
      <text>
        <r>
          <rPr>
            <b/>
            <sz val="9"/>
            <color indexed="81"/>
            <rFont val="Tahoma"/>
            <family val="2"/>
          </rPr>
          <t>y &gt; 90%
p&gt;50%
n&lt;50%</t>
        </r>
      </text>
    </comment>
    <comment ref="C13" authorId="0" shapeId="0">
      <text>
        <r>
          <rPr>
            <b/>
            <sz val="9"/>
            <color indexed="81"/>
            <rFont val="Tahoma"/>
            <family val="2"/>
          </rPr>
          <t>y &gt; 90%
p&gt;50%
n&lt;50%</t>
        </r>
      </text>
    </comment>
    <comment ref="C41" authorId="0" shapeId="0">
      <text>
        <r>
          <rPr>
            <b/>
            <sz val="9"/>
            <color indexed="81"/>
            <rFont val="Tahoma"/>
            <family val="2"/>
          </rPr>
          <t>y &gt; 90%
p&gt;50%
n&lt;50%</t>
        </r>
      </text>
    </comment>
    <comment ref="C47" authorId="0" shapeId="0">
      <text>
        <r>
          <rPr>
            <b/>
            <sz val="9"/>
            <color indexed="81"/>
            <rFont val="Tahoma"/>
            <family val="2"/>
          </rPr>
          <t>y &gt; 90%
p&gt;50%
n&lt;50%</t>
        </r>
      </text>
    </comment>
    <comment ref="C51" authorId="0" shapeId="0">
      <text>
        <r>
          <rPr>
            <b/>
            <sz val="9"/>
            <color indexed="81"/>
            <rFont val="Tahoma"/>
            <family val="2"/>
          </rPr>
          <t>y &gt; 90%
p&gt;50%
n&lt;50%</t>
        </r>
      </text>
    </comment>
    <comment ref="C63" authorId="0" shapeId="0">
      <text>
        <r>
          <rPr>
            <b/>
            <sz val="9"/>
            <color indexed="81"/>
            <rFont val="Tahoma"/>
            <family val="2"/>
          </rPr>
          <t>y &gt; 90%
p&gt;50%
n&lt;50%</t>
        </r>
      </text>
    </comment>
  </commentList>
</comments>
</file>

<file path=xl/comments9.xml><?xml version="1.0" encoding="utf-8"?>
<comments xmlns="http://schemas.openxmlformats.org/spreadsheetml/2006/main">
  <authors>
    <author>Andrea</author>
  </authors>
  <commentList>
    <comment ref="C2" authorId="0" shapeId="0">
      <text>
        <r>
          <rPr>
            <b/>
            <sz val="9"/>
            <color indexed="81"/>
            <rFont val="Tahoma"/>
            <family val="2"/>
          </rPr>
          <t>y &gt; 90%
p&gt;50%
n&lt;50%</t>
        </r>
      </text>
    </comment>
    <comment ref="C12" authorId="0" shapeId="0">
      <text>
        <r>
          <rPr>
            <b/>
            <sz val="9"/>
            <color indexed="81"/>
            <rFont val="Tahoma"/>
            <family val="2"/>
          </rPr>
          <t>y &gt; 90%
p&gt;50%
n&lt;50%</t>
        </r>
      </text>
    </comment>
    <comment ref="C24" authorId="0" shapeId="0">
      <text>
        <r>
          <rPr>
            <b/>
            <sz val="9"/>
            <color indexed="81"/>
            <rFont val="Tahoma"/>
            <family val="2"/>
          </rPr>
          <t>y &gt; 90%
p&gt;50%
n&lt;50%</t>
        </r>
      </text>
    </comment>
    <comment ref="C38" authorId="0" shapeId="0">
      <text>
        <r>
          <rPr>
            <b/>
            <sz val="9"/>
            <color indexed="81"/>
            <rFont val="Tahoma"/>
            <family val="2"/>
          </rPr>
          <t>y &gt; 90%
p&gt;50%
n&lt;50%</t>
        </r>
      </text>
    </comment>
    <comment ref="C47" authorId="0" shapeId="0">
      <text>
        <r>
          <rPr>
            <b/>
            <sz val="9"/>
            <color indexed="81"/>
            <rFont val="Tahoma"/>
            <family val="2"/>
          </rPr>
          <t>y &gt; 90%
p&gt;50%
n&lt;50%</t>
        </r>
      </text>
    </comment>
    <comment ref="C53" authorId="0" shapeId="0">
      <text>
        <r>
          <rPr>
            <b/>
            <sz val="9"/>
            <color indexed="81"/>
            <rFont val="Tahoma"/>
            <family val="2"/>
          </rPr>
          <t>y &gt; 90%
p&gt;50%
n&lt;50%</t>
        </r>
      </text>
    </comment>
    <comment ref="C63" authorId="0" shapeId="0">
      <text>
        <r>
          <rPr>
            <b/>
            <sz val="9"/>
            <color indexed="81"/>
            <rFont val="Tahoma"/>
            <family val="2"/>
          </rPr>
          <t>y &gt; 90%
p&gt;50%
n&lt;50%</t>
        </r>
      </text>
    </comment>
    <comment ref="C70" authorId="0" shapeId="0">
      <text>
        <r>
          <rPr>
            <b/>
            <sz val="9"/>
            <color indexed="81"/>
            <rFont val="Tahoma"/>
            <family val="2"/>
          </rPr>
          <t>y &gt; 90%
p&gt;50%
n&lt;50%</t>
        </r>
      </text>
    </comment>
  </commentList>
</comments>
</file>

<file path=xl/sharedStrings.xml><?xml version="1.0" encoding="utf-8"?>
<sst xmlns="http://schemas.openxmlformats.org/spreadsheetml/2006/main" count="1109" uniqueCount="753">
  <si>
    <t>4.5 Navigational Arrangements for Events</t>
  </si>
  <si>
    <t>Do Club Officers …</t>
  </si>
  <si>
    <t>y</t>
  </si>
  <si>
    <t>p</t>
  </si>
  <si>
    <t>n</t>
  </si>
  <si>
    <t>… ensure that crews understand the consequences of non-compliance with navigational rules?</t>
  </si>
  <si>
    <t>1.1 Roles and Expectations</t>
  </si>
  <si>
    <t>1 Culture and Expectations</t>
  </si>
  <si>
    <t>2 Communication of Safety Information</t>
  </si>
  <si>
    <t>4 Event Safety</t>
  </si>
  <si>
    <t>4.2 Event Safety Plans and Safety Rules</t>
  </si>
  <si>
    <t>4.3 Event Emergency Response Plan</t>
  </si>
  <si>
    <t>4.6 Alternative Arrangements Plan</t>
  </si>
  <si>
    <t>4.8 Adaptive Events</t>
  </si>
  <si>
    <t>5 Competence</t>
  </si>
  <si>
    <t>5.1 Steering and Navigation</t>
  </si>
  <si>
    <t>5.2 Launch Driving</t>
  </si>
  <si>
    <t>6 People</t>
  </si>
  <si>
    <t>6.2 Rowers with a disability</t>
  </si>
  <si>
    <t>7 Equipment</t>
  </si>
  <si>
    <t>7.1 Boats and Blades</t>
  </si>
  <si>
    <t>7.2 Transport and Trailers</t>
  </si>
  <si>
    <t>7.4 Launches</t>
  </si>
  <si>
    <t>Do the Launch Safety Kits include…</t>
  </si>
  <si>
    <t>8 Health</t>
  </si>
  <si>
    <t>2.1 Communication of Safety Information</t>
  </si>
  <si>
    <t>8.1 Cold Water and Hypothermia</t>
  </si>
  <si>
    <t>8.2 Sunburn, Heat Illness and Exhaustion</t>
  </si>
  <si>
    <t>8.3 First Aid</t>
  </si>
  <si>
    <t>8.4 Waterbourne Infections and Diseases</t>
  </si>
  <si>
    <t>Does this information include…</t>
  </si>
  <si>
    <t>8.5 Concussion</t>
  </si>
  <si>
    <t>8.7 What to do if someone collapses</t>
  </si>
  <si>
    <t>9 Risk Assessments</t>
  </si>
  <si>
    <t>9.1 Weather</t>
  </si>
  <si>
    <t>9.2 The Rowing Environment</t>
  </si>
  <si>
    <t>9.3 The Water</t>
  </si>
  <si>
    <t>9.4 Other Water Users</t>
  </si>
  <si>
    <t>9.5 Going Afloat and Landing</t>
  </si>
  <si>
    <t>9.6 In and Around the Boathouse</t>
  </si>
  <si>
    <t>9.7 Faulty, Incorrectly Set and Poorly Maintained Equipment</t>
  </si>
  <si>
    <t>11 Land Training</t>
  </si>
  <si>
    <t>11.1 Indoor Rowing</t>
  </si>
  <si>
    <t>12 Incident Reporting</t>
  </si>
  <si>
    <t>Actions</t>
  </si>
  <si>
    <t>By Whom</t>
  </si>
  <si>
    <t>Timing</t>
  </si>
  <si>
    <t>Status</t>
  </si>
  <si>
    <t>na</t>
  </si>
  <si>
    <t>answer  Y, P or N</t>
  </si>
  <si>
    <t>answer  Y, P, N or NA</t>
  </si>
  <si>
    <t>… details of the service provided by the local NHS ambulance service (this varies from region to region)?</t>
  </si>
  <si>
    <t>… availability of other rescue services such as air ambulance and lifeboat?</t>
  </si>
  <si>
    <t>… take action, where necessary, to ensure that nobody is exposed to substantial or intolerable risk?</t>
  </si>
  <si>
    <t>… maintain emergency equipment such as fire extinguishers and fire blankets?</t>
  </si>
  <si>
    <t>… work with other water and land users on safety as required?</t>
  </si>
  <si>
    <t>… local navigation rules?</t>
  </si>
  <si>
    <t>… define any additional Safety Rules required to keep rowers with a disability safe?</t>
  </si>
  <si>
    <t>… establish procedures for managing incidents, including capsize, involving rowers with a disability?</t>
  </si>
  <si>
    <t>… practise procedures for managing incidents, including capsize, involving rowers with a disability?</t>
  </si>
  <si>
    <t>… understand the British Rowing Adaptive Rowing Safety Guidance for Event Organisers?</t>
  </si>
  <si>
    <t>… procedures for launching and recovering boats with rowers with a disability?</t>
  </si>
  <si>
    <t>… criteria for assessing risks associated with rowers with a disability?</t>
  </si>
  <si>
    <t>y, n, or p</t>
  </si>
  <si>
    <t>… report all incidents using the British Rowing Incident Reporting System?</t>
  </si>
  <si>
    <t>… ensure that each launch has effective and appropriate lights if it is used after dusk or before dawn?</t>
  </si>
  <si>
    <t>7.3 Safety Aids</t>
  </si>
  <si>
    <t>Does the equipment check include …</t>
  </si>
  <si>
    <t>… enough survival equipment or ‘Bivvi bags’ for the launch’s passenger capacity?  
(Note: Foil blankets tend to keep cold people cold and are not recommended.)</t>
  </si>
  <si>
    <t>… sufficient lifejackets for the maximum number of passengers and crew?</t>
  </si>
  <si>
    <t>… a spare kill-cord for crewman or passenger in the event of the driver falling over board?</t>
  </si>
  <si>
    <t>Does the risk assessment of the location, water and weather conditions require the inclusion of …</t>
  </si>
  <si>
    <t>... a minimum toolkit and spares for the engine?</t>
  </si>
  <si>
    <t>... an anchor and line appropriate for the water and weather conditions?</t>
  </si>
  <si>
    <t>... a communications device such as a waterproof  VHF radio transceiver or mobile phone?</t>
  </si>
  <si>
    <t>... an audio signalling device:  air horn, loudhailer or megaphone?</t>
  </si>
  <si>
    <t>... a pump for the sponsons (buoyancy chambers) plus a spare valve, valve cap, and a repair kit for inflatables or Rigid Inflatable Boats (RIBs)?</t>
  </si>
  <si>
    <t>… spare lifejackets, spare fuel tank (open water use), and alternative means of propulsion adequate for the expected conditions, in-date flares, maps, navigation aids or GPS system?</t>
  </si>
  <si>
    <t>… life raft (valise) able to hold the appropriate number of people and suitable for inshore use?</t>
  </si>
  <si>
    <t>… rescue tube - an approximately 1 metre long, high-buoyancy foam tube developed for water rescue or other flotation device capable of supporting a casualty in the water?</t>
  </si>
  <si>
    <t>… ladder, rope sling, or similar equipment to help when retrieving a casualty from the water into the boat?</t>
  </si>
  <si>
    <t>… rescue strop for pulling the casualty up a steep or vertical bank?</t>
  </si>
  <si>
    <t>… sea anchor to prevent the launch drifting with the wind; this could be a canvas bucket on a rope?</t>
  </si>
  <si>
    <t>… searchlight with a beam strong enough to locate a casualty at night?</t>
  </si>
  <si>
    <t>… simple handholds on the side of the launch to provide assistance to anyone being rescued or for the driver if they fall overboard?</t>
  </si>
  <si>
    <t>correct the message</t>
  </si>
  <si>
    <t>… ensure that all launches carry sufficient thermal blankets for the crews concerned?</t>
  </si>
  <si>
    <t>Does the risk assessment cover …</t>
  </si>
  <si>
    <t>… travel time to the nearest hospitals with an A&amp;E Department or Minor Injuries Unit and type of cover offered?</t>
  </si>
  <si>
    <t>… make provision for people suffering from mild hypothermia (people with severe hypothermia should be taken to hospital)?</t>
  </si>
  <si>
    <t>… determine the extent to which the waters that they use may be infected with relevant bacteria, viruses or other agents (the Local Authority Environmental Health office and the local Water Authority may be able to help)?</t>
  </si>
  <si>
    <t>… early signs and symptoms of any relevant disease so that early medical intervention can be sought?</t>
  </si>
  <si>
    <t>… amend Risk Assessments and Safety Plans to take account of any advice or direction provided by local navigation or other relevant water authority relating to local weather conditions?</t>
  </si>
  <si>
    <t>… provide materials for cleaning and disinfecting the rowing machines?</t>
  </si>
  <si>
    <t>… provide appropriate notices and instruction on safe use (including clothing, storage and monitor set up)?</t>
  </si>
  <si>
    <t>... a tool kit including spares for rowing boats (such as spanners, nuts and washers and cord?</t>
  </si>
  <si>
    <t xml:space="preserve">… spare fuel?
</t>
  </si>
  <si>
    <t xml:space="preserve">… a fire extinguisher?
</t>
  </si>
  <si>
    <t xml:space="preserve">… suitable lights in low visibility conditions?
</t>
  </si>
  <si>
    <t>… establish and publish a Safety Policy in which they commit to safety?</t>
  </si>
  <si>
    <t>… provide a safe environment for their members and others to enjoy their sport?</t>
  </si>
  <si>
    <t>… appoint a Club Rowing Safety Adviser(s) (CRSA) (see RowSafe 3.4), to lead and advise on promoting safe practice?</t>
  </si>
  <si>
    <t>… establish and communicate Safety Rules that define what is, and what is not, appropriate behaviour (these may be integrated into the more general Rules of the club)?</t>
  </si>
  <si>
    <t>… complete Safety Plans to guide members on safe practice in rowing?</t>
  </si>
  <si>
    <t>… maintain Safety Plans to guide members on safe practice in rowing?</t>
  </si>
  <si>
    <t>… provide members with education and training in risk assessment and safe practice?</t>
  </si>
  <si>
    <t>… produce a Club Risk Assessment that covers all the activities of the club?</t>
  </si>
  <si>
    <t>… maintain a Club Risk Assessment that covers all the activities of the club?</t>
  </si>
  <si>
    <t>… complete the British Rowing Annual Safety Audit?</t>
  </si>
  <si>
    <t>… consider implementing any improvements that the audit suggests?</t>
  </si>
  <si>
    <t>… liaise with all water users and other stakeholders (such as the local sailing club) to ensure that neither will put the other at risk?</t>
  </si>
  <si>
    <t>… take appropriate action if its members fail to abide by its Safety Rules?</t>
  </si>
  <si>
    <t>… define the safety policy for their club (there is a specimen policy in RowSafe 1.3.1)?</t>
  </si>
  <si>
    <t>1.3 Club Safety Policy</t>
  </si>
  <si>
    <t>… promptly review all advice issued by British Rowing and take action when required?</t>
  </si>
  <si>
    <t>… promptly review all advice issued by the Regional Rowing Council?</t>
  </si>
  <si>
    <t>… make members aware of changes whenever the Club Risk Assessment, rules, procedures and advice are updated?</t>
  </si>
  <si>
    <t>… maintain regular communication with all local water users and other stakeholders?</t>
  </si>
  <si>
    <t>… and circulate any information to members?  This could include information about sailing regattas and fishing competitions arranged by other organisations.?</t>
  </si>
  <si>
    <t>… ensure that all members are aware of the communication methods used by the club?</t>
  </si>
  <si>
    <t>… ensure that all members are able to access the communication methods used by the club?</t>
  </si>
  <si>
    <t>… review the effectiveness of the club’s communication processes?</t>
  </si>
  <si>
    <t>2.3 Make up of Club Induction Pack</t>
  </si>
  <si>
    <t>3 Club Safety</t>
  </si>
  <si>
    <t>3.1 Club Risk Assessment</t>
  </si>
  <si>
    <t>Does the risk assessment include …</t>
  </si>
  <si>
    <t>… location of the club, for example remote or in a built-up area, easy or difficult access?</t>
  </si>
  <si>
    <t>… type and extent of boating area (for example, narrow canal, wide river or lake, estuary or the sea) and the effect that this has on the type of rescue that may be needed?</t>
  </si>
  <si>
    <t>… people, for example number of members, age and rowing experience?</t>
  </si>
  <si>
    <t>… hazards in other club facilities such as gym, kitchen and workshop?</t>
  </si>
  <si>
    <t>… ensure that their club has completed a Risk Assessment for each of its activities both on and off the water?</t>
  </si>
  <si>
    <t>… potential hazards such as obstructions, weirs and limited access points?</t>
  </si>
  <si>
    <t>… publish the club’s Risk Assessments on their website or make them available to their members and the parents of junior members in other ways?</t>
  </si>
  <si>
    <t>… publish suitable Safety Plan(s) (see RowSafe 3.2) based on the issues identified in the Risk Assessments?</t>
  </si>
  <si>
    <t>… publish suitable Emergency Response Plan(s) (see RowSafe 3.3) based on the issues identified in the Risk Assessments?</t>
  </si>
  <si>
    <t>… review, and if necessary update, the Risk Assessments at least once a year?</t>
  </si>
  <si>
    <t>… review, and if necessary update, the Risk Assessments following any significant incident at the club or elsewhere (including those communicated in Safety Alerts) (see Safety Alert Archive)?</t>
  </si>
  <si>
    <t>Does the Club Rowing Safety Adviser …</t>
  </si>
  <si>
    <t>… complete the Advanced Risk Assessment online learning module?</t>
  </si>
  <si>
    <t>… lead or facilitate the completion and review of the club’s Risk Assessment?</t>
  </si>
  <si>
    <t>Do the Safety Plans include …</t>
  </si>
  <si>
    <t>Do the Safety Rules include …</t>
  </si>
  <si>
    <t>… produce Safety Plans and Safety Rules for all its members and coaches?</t>
  </si>
  <si>
    <t>… communicate Safety Plans and Safety Rules to all its members and coaches?</t>
  </si>
  <si>
    <t>… prominently publish and display the Safety Plan and the Safety Rules (for example, on the website)?</t>
  </si>
  <si>
    <t>… modify the Safety Rules and the Safety Plan in light of incidents,?</t>
  </si>
  <si>
    <t>… modify the Safety Rules and the Safety Plan in light of Risk Assessments,?</t>
  </si>
  <si>
    <t>… modify the Safety Rules and the Safety Plan in light of Safety Alerts?</t>
  </si>
  <si>
    <t>… modify the Safety Rules and the Safety Plan in light of developments in good practice?</t>
  </si>
  <si>
    <t>… actively promote a set of shared values and beliefs that make safe practice instinctive?</t>
  </si>
  <si>
    <t>… upload their Safety Plan as part of the annual Safety Audit?</t>
  </si>
  <si>
    <t>… a plan of the local water highlighting hazards, navigation rules and circulation patterns, emergency access points (named and where necessary with postcodes or grid references)?</t>
  </si>
  <si>
    <t>… instructions to cover any variation to normal procedures needed to manage risks resulting from tidal currents, stream, wind or other climatic conditions?</t>
  </si>
  <si>
    <t>… instructions for reporting incidents orally, on paper in the club and online to British Rowing?</t>
  </si>
  <si>
    <t>… vital telephone numbers relating to safety such as Club Officials, First Aiders, key holders, navigation authority, river or harbour police?</t>
  </si>
  <si>
    <t>… rules for club members covering their responsibilities in relation to safe practice?</t>
  </si>
  <si>
    <t>… When and where crews can train, warm up and cool down on the water?</t>
  </si>
  <si>
    <t>… the criteria for assessing the risks associated with any local water activity?</t>
  </si>
  <si>
    <t>… rules relating to the training of junior members, people new to rowing and people with disabilities?</t>
  </si>
  <si>
    <t>… rules specifying the conditions, if any, under which crews may go afloat unaccompanied?</t>
  </si>
  <si>
    <t>… navigation rules based on the local environment and the requirements of the local water authority?</t>
  </si>
  <si>
    <t>… rules relating to the use of indoor rowing machines and gym facilities?</t>
  </si>
  <si>
    <t>… advise on the appropriate Safety Rules and Safety Plans and their specification?</t>
  </si>
  <si>
    <t>… ensure that the Safety Plans and Safety Rules are communicated to all members?</t>
  </si>
  <si>
    <t>… advise on the extent to which members comply with the Safety Rules?</t>
  </si>
  <si>
    <t>… advise on the implementation and effectiveness of Safety Plans and Safety Rules?</t>
  </si>
  <si>
    <t>… assist with keeping the Safety Plans and Safety Rules up to date?</t>
  </si>
  <si>
    <t>3.2 Club Safety Plans and Safety Rules</t>
  </si>
  <si>
    <t>3.3 Club Emergency Response Plan</t>
  </si>
  <si>
    <t>Does the plan include …</t>
  </si>
  <si>
    <t>… use the club’s Risk Assessment to produce the Club Emergency Response Plan?</t>
  </si>
  <si>
    <t>… use the club’s Risk Assessment to update the Club Emergency Response Plan?</t>
  </si>
  <si>
    <t>… the process for summoning assistance in case of an emergency?</t>
  </si>
  <si>
    <t>… the location of the club, including postcode and directions for emergency services?</t>
  </si>
  <si>
    <t>… a plan showing all emergency access points, with post codes and grid references where possible, to assist emergency services?</t>
  </si>
  <si>
    <t>… the nearest Automatic External Defibrillator (AED) if available?</t>
  </si>
  <si>
    <t>… instructions on what to do in event of a fire, how to evacuate the building and  and the location of Assembly Points?</t>
  </si>
  <si>
    <t>… process for suspending or cancelling the club activities in case of an emergency?</t>
  </si>
  <si>
    <t>… where relevant, emergency arrangements for people with disabilities?</t>
  </si>
  <si>
    <t>… provide adequate First Aid cover for people suffering from mild hypothermia (people with severe hypothermia should be taken to hospital?</t>
  </si>
  <si>
    <t>… provide sufficient, correctly positioned fire extinguishers and fire blankets?</t>
  </si>
  <si>
    <t>… prominently display notices showing key location and contact information in the club?</t>
  </si>
  <si>
    <t>… brief members and others using the club facilities on what to do in an emergency and how to use any equipment?</t>
  </si>
  <si>
    <t>… establish contact details and any relevant medical or other information for each member in case of emergency?</t>
  </si>
  <si>
    <t>… ensure that personal information is kept confidential and only available to those who need it?</t>
  </si>
  <si>
    <t>… upload the Emergency Response Plan as part of the annual safety audit?</t>
  </si>
  <si>
    <t>… brief members and others using the club facilities on the content of the club Emergency Response Plan and make it available?</t>
  </si>
  <si>
    <t>3.4 Club Rowing Safety Adviser Job Description</t>
  </si>
  <si>
    <t>… appoint a Club Rowing Safety Adviser(s), to lead and advise on promoting safe practice?</t>
  </si>
  <si>
    <t>… provide advice to the club committee and club leadership on all matters relating to safety as appropriate?</t>
  </si>
  <si>
    <t>… ensure the completion of the annual safety audit for the club?</t>
  </si>
  <si>
    <t>… undertake Safety Reviews of the club’s activities and facilities?</t>
  </si>
  <si>
    <t>… promote and monitor reporting of all incidents to British Rowing?</t>
  </si>
  <si>
    <t>… initiate action to address any opportunities for improvement?</t>
  </si>
  <si>
    <t>… work with the club committee and the leadership of the club to develop the club Safety Plan, Safety Rules and Emergency Response Plan?</t>
  </si>
  <si>
    <t>… work with the club committee and the leadership of the club to maintain the club Safety Plan, Safety Rules and Emergency Response Plan?</t>
  </si>
  <si>
    <t>… undertake inspections and audits if requested to do so by the club and</t>
  </si>
  <si>
    <t>… periodically (perhaps annually) analyse the club’s reported incidents to identify any common issues and trends and</t>
  </si>
  <si>
    <t>3.5 Training Camps and Rowing on Unfamiliar Waters</t>
  </si>
  <si>
    <t>Does the Training Camp Organising Committee …</t>
  </si>
  <si>
    <t>… establish a Training Camp Organising Committee that includes the Club Rowing Safety Adviser, to plan visits to unfamiliar venues?</t>
  </si>
  <si>
    <t>… request safety information from the host club or venue management, this may include the venue’s own Safety Rules and Navigation Plan?</t>
  </si>
  <si>
    <t>… request a generic Risk Assessment from the host club or venue management?</t>
  </si>
  <si>
    <t>… use this information to prepare a Training Camp Risk Assessment for the club’s planned activities; this should include travel to and from the venue?</t>
  </si>
  <si>
    <t>… review the Training Camp Safety Plan with the host club or other local experts?</t>
  </si>
  <si>
    <t>… review the Risk Assessment on arrival, paying particular attention to sources of local information and?</t>
  </si>
  <si>
    <t>… ensure that all coaches and participants fully understand the Safety Plan before participating in the camp?</t>
  </si>
  <si>
    <t>… establish contact details and any relevant medical or other information for each participant in case of emergency  ?</t>
  </si>
  <si>
    <t>… ensure that personal participant information is available to those who need it at the camp?</t>
  </si>
  <si>
    <t>… check that all participants planning to attend or visit the training camp are able to do so safely?</t>
  </si>
  <si>
    <t>… understand and implement the British Rowing Safeguarding and Protecting Children Policy where juniors (under 18 years old) are involved  ?</t>
  </si>
  <si>
    <t>… ensure that an appropriate provision is made for safeguarding?</t>
  </si>
  <si>
    <t>… ensure that there is an appropriate coach/helper/participant ratio?</t>
  </si>
  <si>
    <t>… consider contacting previous users of the location to identify any potential hazards?</t>
  </si>
  <si>
    <t>… ensure that drivers towing trailers are aware of the relevant guidance and online help?</t>
  </si>
  <si>
    <t>… check appropriateness of the Safety Plan on arrival at the training camp location for circulation pattern, First Aid provision, rescue launches and communications?</t>
  </si>
  <si>
    <t>… check local weather forecasts and other up-to- date safety information with the host club or local experts at the time of the visit?</t>
  </si>
  <si>
    <t>… check what equipment is available as required such as life jackets, throw lines and bikes?</t>
  </si>
  <si>
    <t>… check that all launch drivers hold an RYA2 certificate (or equivalent) and any other qualification required by the host club or venue management?</t>
  </si>
  <si>
    <t>… check if there are any restrictions on time noise, age and other users?</t>
  </si>
  <si>
    <t>… establish a system for reporting incidents to British Rowing?</t>
  </si>
  <si>
    <t>… carry out thorough equipment checks before travelling to the training camp?</t>
  </si>
  <si>
    <t>… communicate any significant lessons learned through the British Rowing Incident Reporting System?</t>
  </si>
  <si>
    <t>… assist with the preparation of a Training Camp Safety Plan?</t>
  </si>
  <si>
    <t>… investigate any incidents and ensure that they are reported in the British Rowing Incident Reporting System?</t>
  </si>
  <si>
    <t>3.6 Swimming Competence</t>
  </si>
  <si>
    <t>… make members’ swimming ability information available to all its coaches?</t>
  </si>
  <si>
    <t>… promote a higher level of care for junior, beginner and rowers with a disability?</t>
  </si>
  <si>
    <t>… have policies in place for those who cannot, or who have not demonstrated or declared, swimming competence, particularly junior, beginner and rowers with a disability?</t>
  </si>
  <si>
    <t>… reconfirm the swimming ability of all members at appropriate intervals?</t>
  </si>
  <si>
    <t>… respect the written declarations of adults, and the parents on behalf of juniors, relating to their swimming ability?</t>
  </si>
  <si>
    <t>3.7 Capsize and Recovery Training</t>
  </si>
  <si>
    <t>Does Capsize and Recovery Training include …</t>
  </si>
  <si>
    <t>… ensure that all members know what to do in the event of capsize or swamping?</t>
  </si>
  <si>
    <t>… promote a higher level of duty of care for junior, beginner and rowers with a disability?</t>
  </si>
  <si>
    <t>… have policies in place for those who have not been trained, junior, beginner and rowers with a disability  These could, for example, require the wearing of lifejackets?</t>
  </si>
  <si>
    <t>… record Capsize and Recovery training of each member of the club?</t>
  </si>
  <si>
    <t>… make Capsize and Recovery training records of each member of the club available to all its coaches?</t>
  </si>
  <si>
    <t>… organise Capsize and Recovery training in a local swimming pool or another safe setting to practise:?</t>
  </si>
  <si>
    <t>Does preparing a boat include …</t>
  </si>
  <si>
    <t>… getting free from an inverted boat (including releasing the feet from the shoes)?</t>
  </si>
  <si>
    <t>… getting on top of the boat, making rescue by launch and buddy rescue easier?</t>
  </si>
  <si>
    <t>… getting back into the boat for those who feel capable and confident?</t>
  </si>
  <si>
    <t>… preparing a boat for use in the Capsize and Recovery training?</t>
  </si>
  <si>
    <t>3.8 Man Overboard</t>
  </si>
  <si>
    <t>… ensure that all members know what to do in the event of a man overboard?</t>
  </si>
  <si>
    <t>… ensure that adequate training opportunities are available to rowers and coaches?</t>
  </si>
  <si>
    <t>… make Man Overboard and Recovery training records of each member of the club available to all its coaches?</t>
  </si>
  <si>
    <t>Do Officers of participating clubs …</t>
  </si>
  <si>
    <t>… brief their participants on the Event Safety Plan?</t>
  </si>
  <si>
    <t>… brief participants on any further information provided at the Safety Briefings?</t>
  </si>
  <si>
    <t>… ensure that their members are aware of the event’s rules?</t>
  </si>
  <si>
    <t>… take action, as appropriate, to ensure that nobody is exposed to substantial or intolerable risk?</t>
  </si>
  <si>
    <t>… ensure that participants are aware of the hazards that are associated with the activities that they will undertake?</t>
  </si>
  <si>
    <t>… ensure that participants understand any local rules?</t>
  </si>
  <si>
    <t>… brief their members on the Event Emergency Response Plan?</t>
  </si>
  <si>
    <t>… brief participants on any further information provided at the Safety Briefing?</t>
  </si>
  <si>
    <t>… ensure that personal information is kept confidential and only available to those who need it at the event?</t>
  </si>
  <si>
    <t>… ensure that they have an official at the event with their crews?</t>
  </si>
  <si>
    <t>… ensure that the club official’s contact details (eg mobile phone number) are known to the Event Organisers?</t>
  </si>
  <si>
    <t>… brief participants on the navigational arrangements (including arrangements in the event of an emergency) and ensure that they understand what they should do?</t>
  </si>
  <si>
    <t>… ensure that participants understand what they should do (including arrangements in the event of an emergency)?</t>
  </si>
  <si>
    <t>Do Coaches of participating clubs …</t>
  </si>
  <si>
    <t>… ensure that the club official’s contact details, such as mobile phone number, are known to the Event Organisers?</t>
  </si>
  <si>
    <t>… assist crews in responding to instructions?</t>
  </si>
  <si>
    <t>… work with their crews to decide whether they should withdraw from an event if the conditions deteriorate?</t>
  </si>
  <si>
    <t>… check that the Event Safety Plan and Rules accommodate the needs of the club’s rowers with a disability participating in the event?</t>
  </si>
  <si>
    <t>… ensure that rowers with a disability understand how the Event Safety Plan relates to them?</t>
  </si>
  <si>
    <t>… provide feedback to the event organisers to help ensure that the Event Safety Plan and Rules are appropriate for their participant?</t>
  </si>
  <si>
    <t>… provide feedback to the event organisers to help ensure that the Emergency Response Plan is appropriate for their participant?</t>
  </si>
  <si>
    <t>… discuss the contents of the Event Safety Plan and Rules with rowers with a disability?</t>
  </si>
  <si>
    <t>… check that they know what they should do in an emergency?</t>
  </si>
  <si>
    <t>Does this plan show …</t>
  </si>
  <si>
    <t>Do Coaches …</t>
  </si>
  <si>
    <t>Do Launch Drivers (and Coaches when driving a launch) …</t>
  </si>
  <si>
    <t>… define a Navigation Plan, in consultation with other water users and the local navigation authority, as appropriate?</t>
  </si>
  <si>
    <t>… the navigation pattern?</t>
  </si>
  <si>
    <t>… all permanent hazards?</t>
  </si>
  <si>
    <t>… sites of any potential temporary hazards – if appropriate?</t>
  </si>
  <si>
    <t>… locations of emergency life belt sites and safety aids?</t>
  </si>
  <si>
    <t>… sites of public telephones?</t>
  </si>
  <si>
    <t>… easy access points for emergency vehicles where it is easy to get out of the water?</t>
  </si>
  <si>
    <t>… sites where it is difficult, or impossible, to get out of the water?</t>
  </si>
  <si>
    <t>… display this plan prominently?</t>
  </si>
  <si>
    <t>… ensure that all coxes and steerspersons are aware of the plan?</t>
  </si>
  <si>
    <t>… ensure that those who steer boats are familiar with the information on the local Navigation Plan?</t>
  </si>
  <si>
    <t>… check that people responsible for steering boats are in good health with adequate vision and hearing?</t>
  </si>
  <si>
    <t>… encourage people responsible for steering boats to abide by the Navigation Plan by providing positive consequences for those who do and negative consequences for those who do not?</t>
  </si>
  <si>
    <t>… ensure steering equipment is suitably maintained?</t>
  </si>
  <si>
    <t>Do Launch Drivers …</t>
  </si>
  <si>
    <t>… identify those members and others who are permitted to use the club’s launches?</t>
  </si>
  <si>
    <t>… maintain a register of people permitted to drive its launches?</t>
  </si>
  <si>
    <t>… require that lifejackets are used by everyone who goes afloat in its launches?</t>
  </si>
  <si>
    <t>… check the competence of its launch drivers from time to time?</t>
  </si>
  <si>
    <t>… periodically check that its launches are in good condition, including periodic motor checks (see Safety Alert - Outboard Motor Safety checks)?</t>
  </si>
  <si>
    <t>… ensure that any launch that is not in good condition is quarantined so that it cannot be used?</t>
  </si>
  <si>
    <t>… ensure that each of its launches is identified with the club name (or three letter code) and, if the club has several launches, a number, in such a way that it can be read by observers outside the boat?</t>
  </si>
  <si>
    <t>… periodically check that all its lifejackets are in good condition (see Safety Alert - Lifejacket)?</t>
  </si>
  <si>
    <t>… check that crews (and particularly those steering) know the location of all hazards and how to avoid them?</t>
  </si>
  <si>
    <t>… provide information and training to crews on navigation, hazards and steering rules at all venues visited?</t>
  </si>
  <si>
    <t>… set a good example to crews when coaching?</t>
  </si>
  <si>
    <t>… inform the club of any change in the location or type of hazard encountered?</t>
  </si>
  <si>
    <t>… coach crews to stop the boat quickly and safely in an emergency?</t>
  </si>
  <si>
    <t>… have knowledge of the Port of London Authority (PLA) guidance on Rowing on the Tideway, and the Thames Regional Rowing Council (TRRC) requirements for Steering on the Thames, if coaching on the Tideway?</t>
  </si>
  <si>
    <t>… report any transgression of navigation rules that they have observed to the club and to British Rowing?</t>
  </si>
  <si>
    <t>… check the steering equipment before the outing as part of the boat checking procedure?</t>
  </si>
  <si>
    <t>… report any defects in steering equipment to the club responsible and quarantine the boat?</t>
  </si>
  <si>
    <t>… keep a good lookout in all directions at all times when afloat?</t>
  </si>
  <si>
    <t>… pay attention and be aware of their position at all times in relation to circulation patterns, hazards and other water users?</t>
  </si>
  <si>
    <t>… have knowledge of the Port of London Authority (PLA) guidance on Rowing on the Tideway, and the Thames Regional Rowing Council (TRRC) requirements for Steering on the Thames, and comply with the PLA requirements for Launch Drivers if driving on the Tideway?</t>
  </si>
  <si>
    <t>… be conversant with safety and rescue procedures in the case of accident?</t>
  </si>
  <si>
    <t>… ensure that they are appropriately qualified and competent to drive a launch correctly in the conditions that are likely to be encountered?</t>
  </si>
  <si>
    <t>… check the launch prior to each use (see RNLI Outboard Pre-Start Checks) and that the lights, if needed, are working correctly?</t>
  </si>
  <si>
    <t>… always wear a correctly fitted lifejacket when afloat (see Safety Alert - Lifejacket)?</t>
  </si>
  <si>
    <t>… always carry a Safety Kit (see RowSafe 7.4.1) and paddle?</t>
  </si>
  <si>
    <t>… always use the correct lights (see Safety Alert - Launch Driving)?</t>
  </si>
  <si>
    <t>… comply with the local navigation code and the Club Circulation Plan at all times?</t>
  </si>
  <si>
    <t>… keep a good lookout at all times when afloat and warn other water users of any hazards or developing hazardous situations?</t>
  </si>
  <si>
    <t>… report any safety incidents both to the club or event and British Rowing using the Incident Reporting System?</t>
  </si>
  <si>
    <t>Does the Club Induction Programme include information about …</t>
  </si>
  <si>
    <t>… ensure that the Club Risk Assessment includes risks associated with new rowers?</t>
  </si>
  <si>
    <t>… provide an Induction Programme for new rowers  This should have an emphasis on safe behaviour?</t>
  </si>
  <si>
    <t>… ensure that all new rowers take part in the Club Induction Programme?</t>
  </si>
  <si>
    <t>… local hazards, including weather conditions, and navigation rules?</t>
  </si>
  <si>
    <t>… boats – types, manual handling, boat checking and quarantining?</t>
  </si>
  <si>
    <t>… ensure a higher level of care is promoted with beginners, juniors, rowers with a disability and adults at risk?</t>
  </si>
  <si>
    <t>… support the principle that safety is everyone’s responsibility?</t>
  </si>
  <si>
    <t>… encourage all members to set an example for beginners to follow?</t>
  </si>
  <si>
    <t>… ensure that sufficient coaches are available to train and supervise new rowers?</t>
  </si>
  <si>
    <t>… ensure that sufficient safety cover is available to supervise new rowers?</t>
  </si>
  <si>
    <t>… ensure that lifejackets are worn by non-swimmers and juniors who have not completed a capsize drill?</t>
  </si>
  <si>
    <t>… record personal information about the new rower including contact details, swimming ability, emergency contact and parental or guardian consent for juniors?</t>
  </si>
  <si>
    <t>… provide advice on any health or injury issues that may affect their safety, particularly when rowing, or refer them to their medical professional as appropriate?</t>
  </si>
  <si>
    <t>6.1 People new to Rowing</t>
  </si>
  <si>
    <t>… ensure that the Club Risk Assessment includes risk for those rowers with a disability who row at the club?</t>
  </si>
  <si>
    <t>… ensure an appropriate level of care is promoted for rowers with a disability?</t>
  </si>
  <si>
    <t>… provide and maintain any additional safety and rescue equipment or facilities required to keep rowers with a disability safe?</t>
  </si>
  <si>
    <t>… ensure that sufficient coaches are available to train and supervise rowers with a disability?</t>
  </si>
  <si>
    <t>… ensure that sufficient safety cover is available to supervise rowers with a disability?</t>
  </si>
  <si>
    <t>… provide rowers with a disability with advice on any issues associated with their disability that may affect safety, particularly when rowing, or refer them to their medical professional as appropriate?</t>
  </si>
  <si>
    <t>… ensure that coaches and others supporting rowers with a disability know what to do in an emergency?</t>
  </si>
  <si>
    <t>… ensure that coaches and others supporting rowers with a disability have access to emergency contact details?</t>
  </si>
  <si>
    <t>… seek advice on equipment that is suitable for each rower with a disability?</t>
  </si>
  <si>
    <t>… where necessary, make modifications to club facilities to accommodate rowers with a disability?</t>
  </si>
  <si>
    <t>… understand the Adaptive Rowing Safety Guidance for Event Organisers?</t>
  </si>
  <si>
    <t>… actions to be taken in an emergency involving rowers with a disability?</t>
  </si>
  <si>
    <t>… actions to be taken in the event of a capsize involving rowers with a disability, including capsize?</t>
  </si>
  <si>
    <t>… encourage rowers with a disability to ask about anything they are unsure of?</t>
  </si>
  <si>
    <t>… provide advice on any issues associated with their disability that may affect their safety, particularly when rowing, or refer them to their medical professional as appropriate?</t>
  </si>
  <si>
    <t>… identify ability and develop a needs analysis for each individua ?</t>
  </si>
  <si>
    <t>… ensure that rowers with a disability understand how the Club’s Safety Plan and Rules apply to them?</t>
  </si>
  <si>
    <t>… use any specialist knowledge that they may have to assist the club and the athlete?</t>
  </si>
  <si>
    <t>… understand the rower’s disability and know what action to take in an emergency and who to contact?</t>
  </si>
  <si>
    <t>… with the rower’s permission, communicate any information that affects safety to other rowers and coaches?</t>
  </si>
  <si>
    <t>… check equipment is suitable and safe when adaptations are made?</t>
  </si>
  <si>
    <t>… seek advice on equipment that is suitable for each adaptive rower?</t>
  </si>
  <si>
    <t>Do the Club Safety Plans include …</t>
  </si>
  <si>
    <t>Do the Club Safety Rules include …</t>
  </si>
  <si>
    <t>… provide storage for boats and equipment in an orderly fashion, in well-lit premises where possible, to minimise damage to people or other equipment?</t>
  </si>
  <si>
    <t>… provide information to members on how boats should be checked (see Safety Alert - Check your boat before you go afloat)?</t>
  </si>
  <si>
    <t>… keep a record of the manufacturer / supplier’s information regarding the inherent buoyancy of the boat?</t>
  </si>
  <si>
    <t>… maintain all equipment in good working order and suitable for the conditions in which it will be used?</t>
  </si>
  <si>
    <t>… require members to report any damage to boats and equipment to a responsible official without delay?</t>
  </si>
  <si>
    <t>… ensure that any damage to boats or equipment is repaired before the boat or equipment is used again?</t>
  </si>
  <si>
    <t>… ensure that all incidents are reported to British Rowing using the Incident Reporting System?</t>
  </si>
  <si>
    <t>Do Trailer Drivers …</t>
  </si>
  <si>
    <t>… ensure that any vehicle or trailer used by the club is maintained in a roadworthy condition?</t>
  </si>
  <si>
    <t>… ensure that trailers are correctly labelled with the Maximum Allowed Mass (MAM), tyre pressures and jacking points?</t>
  </si>
  <si>
    <t>… confirm that all drivers have the appropriate vehicle licence and insurance for the trailer type, length and load?</t>
  </si>
  <si>
    <t>… provide information on towing and loading the trailer (see leaflet – Guidance for Transportation of Oar Propelled Racing Boats)?</t>
  </si>
  <si>
    <t>… ensure that the risks associated with loading and trailing boats are included in the club’s Risk Assessment?</t>
  </si>
  <si>
    <t>… ensure that appropriate action is taken to reduce the risks associated with loading and trailing boats to an acceptable level?</t>
  </si>
  <si>
    <t>… provide adequate ties, lights and  end markers for the load?</t>
  </si>
  <si>
    <t>… provide spare bulbs, spare wheel, jack and tools for changing a wheel?</t>
  </si>
  <si>
    <t>… provide an assistant who can help the driver with navigation, manoeuvring and emergencies?</t>
  </si>
  <si>
    <t>… have the appropriate licence and insurance for the vehicle and trailer (see DVLA Requirements for towing trailers in Great Britain leaflet)?</t>
  </si>
  <si>
    <t>… plan the route so as to avoid areas and times where conditions are likely to be difficult?</t>
  </si>
  <si>
    <t>… the nose weight of the trailer?</t>
  </si>
  <si>
    <t>… no visible signs of damage to the hull, for example scrapes or cracks?</t>
  </si>
  <si>
    <t>… buoyancy compartments, seals, hatch covers, boat hull and ventilation bungs are secure and watertight  Buoyancy Bags have been installed if no under-seat buoyancy compartments are fitted?</t>
  </si>
  <si>
    <t>... bow ball is in good condition and securely fixed (where the construction of the boat, or its composition, is such that the bow is properly protected or its shape does not present a hazard in the event of a collision, then this requirement need not apply)?</t>
  </si>
  <si>
    <t>… use the Club Risk Assessment and Safety Plan to determine the type and quantity of safety aids (such as lifejackets, throw lines, lifeguard tubes, emergency blankets) for the needs and size of the club?</t>
  </si>
  <si>
    <t>… provide safety aids (see RYA - How to wear a lifejacket correctly)?</t>
  </si>
  <si>
    <t>… implement a procedure to manage damaged, missing or deployed safety aids?</t>
  </si>
  <si>
    <t>… review the requirements for, and the use of, safety aids and implement any changes in their type or use?</t>
  </si>
  <si>
    <t>… check lifejackets for leaks, damage and gas cylinder integrity at regular intervals (at least once a year) See Safety Alert - Lifejackets?</t>
  </si>
  <si>
    <t>… ensure that any launch, including its motor, used by the club is maintained in good working order and safe condition?</t>
  </si>
  <si>
    <t>… ensure that the risks associated with using a launch are included in the club’s Risk Assessment?</t>
  </si>
  <si>
    <t>… provide a safety kit for use in the launch (see RowSafe 7.4.1)?</t>
  </si>
  <si>
    <t>Before each use, do Launch Drivers check that …</t>
  </si>
  <si>
    <t>… wear a correctly fitted lifejacket whenever afloat and ensure that all their crew do so?</t>
  </si>
  <si>
    <t>… the launch, including the motor is in good condition before starting to use it?</t>
  </si>
  <si>
    <t>… ensure that the risks of cold water immersion and hypothermia are included in the club's Risk Assessments?</t>
  </si>
  <si>
    <t>… provide members with information about cold water immersion and hypothermia?</t>
  </si>
  <si>
    <t>… provide members with information about sunburn, heat illness and exhaustion.?</t>
  </si>
  <si>
    <t>… use the Club Risk Assessment to define the requirements for First Aid provision?</t>
  </si>
  <si>
    <t>… location of the club, for example, remote or in a built-up area, easy or difficult access?</t>
  </si>
  <si>
    <t>… potential hazards such as obstructions, weirs and limited access points ?</t>
  </si>
  <si>
    <t>… hazards in other club facilities such as kitchen or workshop?</t>
  </si>
  <si>
    <t>… include First Aid in the Club Emergency Response Plan (see RowSafe 3.3)?</t>
  </si>
  <si>
    <t>… brief members on the content of the Club Emergency Response Plan (see RowSafe 3.3)?</t>
  </si>
  <si>
    <t>… make the Club Emergency Response Plan (see RowSafe 3.3) available?</t>
  </si>
  <si>
    <t>… ensure that adequate First Aid cover is available during all club activities?</t>
  </si>
  <si>
    <t>… keep a record of coaches and other members who hold a First Aid qualification?</t>
  </si>
  <si>
    <t>… encourage First Aiders to keep their qualification up to date?</t>
  </si>
  <si>
    <t>… prominently display a list of qualified First Aiders (with photos if possible)?</t>
  </si>
  <si>
    <t>… provide sufficient and clearly marked First Aid kits in easily accessible areas of the club premises?</t>
  </si>
  <si>
    <t>… regularly check contents against the list of contents and record and date the inspection?</t>
  </si>
  <si>
    <t>… maintain adequate supplies of First Aid consumables and equipment including emergency blankets) in good condition?</t>
  </si>
  <si>
    <t>… consider providing Cardiopulmonary resuscitation (CPR) technique training to all club members?</t>
  </si>
  <si>
    <t>… consider providing an Automatic External Defibrillator (AED) in the club?</t>
  </si>
  <si>
    <t>… provide information (such as posters) to members as appropriate  ?</t>
  </si>
  <si>
    <t>… ensure that their First Aid provision can assist a person with concussion?</t>
  </si>
  <si>
    <t>… ensure that their members know how to get help in the event of an emergency?</t>
  </si>
  <si>
    <t>… ensure that the boathouse is kept tidy so as to reduce the probability of a head injury?</t>
  </si>
  <si>
    <t>8.6 Coping with Illness and Disease</t>
  </si>
  <si>
    <t>… encourage members to refrain from training and competing when unwell?</t>
  </si>
  <si>
    <t>… avoid putting pressure on member to compete when unwell?</t>
  </si>
  <si>
    <t>… make members aware when there is a danger of passing on infectious diseases?</t>
  </si>
  <si>
    <t>… encourage member to seek and follow medical advice when appropriate?</t>
  </si>
  <si>
    <t>8.6.3 Asthma</t>
  </si>
  <si>
    <t>… communicate the information about Asthma in RowSafe to their members?</t>
  </si>
  <si>
    <t>… discuss the information about Asthma in RowSafe with their coaches, particularly coaches of juniors?</t>
  </si>
  <si>
    <t>… display relevant information about Asthma wherever it will be most helpful?</t>
  </si>
  <si>
    <t>… provide detailed information on how to call 999 for an ambulance?</t>
  </si>
  <si>
    <t>… provide detailed information on their club’s location and access points by road?</t>
  </si>
  <si>
    <t>… encourage members to learn what to do if someone collapses?</t>
  </si>
  <si>
    <t>Do Club Officers set rules and guidelines for outings covering …</t>
  </si>
  <si>
    <t>… local weather conditions?</t>
  </si>
  <si>
    <t>… assessment of unsafe rowing conditions by boat type and rowers’ abilities?</t>
  </si>
  <si>
    <t>Does the assessment of unsafe rowing conditions include …</t>
  </si>
  <si>
    <t>… weather, including lightning?</t>
  </si>
  <si>
    <t>… persons authorised to allow, restrict or stop boating activities?</t>
  </si>
  <si>
    <t>… implement a process to inform members what activities are currently restricted?</t>
  </si>
  <si>
    <t>… suspend or curtail boating activities where the conditions are assessed as unsafe?</t>
  </si>
  <si>
    <t>Do Club Officers set out rules and guidelines for outings covering …</t>
  </si>
  <si>
    <t>… set up a communication network with the local navigation authority and communicate relevant information to members?</t>
  </si>
  <si>
    <t>… agree restrictions on boating activities with other water users?</t>
  </si>
  <si>
    <t>… current/stream and tides?</t>
  </si>
  <si>
    <t>… rowing or sculling in the dark or in poor visibility including lighting requirements?</t>
  </si>
  <si>
    <t>… communicate the procedures for going afloat and landing to members?</t>
  </si>
  <si>
    <t>…ensure that there are procedures for quarantining damaged boats and equipment?</t>
  </si>
  <si>
    <t>… ensure that appropriate and adequate storage is available for equipment?</t>
  </si>
  <si>
    <t>… encourage members to keep the boathouse and the surrounding area tidy?</t>
  </si>
  <si>
    <t>… ensure that the hazards in and around the boathouse are included in their Risk Assessment?</t>
  </si>
  <si>
    <t>Does the Risk Assessment include hazards associated with …</t>
  </si>
  <si>
    <t>… the movement of boats both inside and outside?</t>
  </si>
  <si>
    <t>… other work conducted in or around the boathouse such as boat repair, painting, trailer loading and unloading (include chemical, electrical hazards, and fire)?</t>
  </si>
  <si>
    <t>9.8 Pre-existing Health Conditions and Low Levels of Fitness</t>
  </si>
  <si>
    <t>… include rower health and fitness in their Risk Assessment?</t>
  </si>
  <si>
    <t>… ensure that no pressure is put on rowers who are unfit or unwell?</t>
  </si>
  <si>
    <t>… check that rowers are sufficiently fit and well for the planned activity?</t>
  </si>
  <si>
    <t>10 Coastal Rowing</t>
  </si>
  <si>
    <t>10.1 Coastal and Inshore Rowing</t>
  </si>
  <si>
    <t>… ensure all boats and equipment used by their members are fit for their intended purpose?</t>
  </si>
  <si>
    <t>… ensure all boats and equipment used by their members are safe to use in the intended environment?</t>
  </si>
  <si>
    <t>… ensure that all coxes and rowers understand the hazards (such as tide, wind strength and direction and waves), and the barriers and controls to be used?</t>
  </si>
  <si>
    <t>… ensure that crews abide by local navigation and other rules?</t>
  </si>
  <si>
    <t>… when no launch is available, ensure that no crew goes out without an experienced coastal rower supervising the session, in the boat with them (either as rower or cox) or from the beach keeping them close to shore?</t>
  </si>
  <si>
    <t>… ensure that there is a method of radio communication with the shore in the boat if a safety launch is not available and ensure that there are at least two rowing boats afloat at any one time and that they operate a buddy system  Marine Mobile Band VHFs are preferred as these can be used to call the Coastguard directly?</t>
  </si>
  <si>
    <t>11.2 Gym Training</t>
  </si>
  <si>
    <t>… promote a positive safety culture (see RowSafe 1.2) for indoor rowing?</t>
  </si>
  <si>
    <t>… ensure that sufficient space is provided between rowing machines?</t>
  </si>
  <si>
    <t>… provide appropriate induction sessions for beginners  This should have an emphasis on safe behaviour?</t>
  </si>
  <si>
    <t>… provide appropriate notices and instruction on potential health issues?</t>
  </si>
  <si>
    <t>… report all incidents relating to indoor rowing on the British Rowing Incident Reporting System?</t>
  </si>
  <si>
    <t>… implement the British Rowing guidelines for the use of rowing machines by juniors and “How much and how often”?</t>
  </si>
  <si>
    <t>… ensure that materials are provided so that equipment can be kept clean?</t>
  </si>
  <si>
    <t>… ensure that the gym is not overcrowded either with equipment or people?</t>
  </si>
  <si>
    <t>… ensure that the equipment is thoroughly checked at appropriate intervals?</t>
  </si>
  <si>
    <t>… ensure that the equipment is maintained in good condition?</t>
  </si>
  <si>
    <t>… ensure members are aware of where the First Aid kit is kept?</t>
  </si>
  <si>
    <t>… ensure a list of current first aiders is displayed prominently in the gym?</t>
  </si>
  <si>
    <t>… promote a no-blame culture of reporting all incidents in order to improve safety?</t>
  </si>
  <si>
    <t>… encourage club members to report all incidents and near misses using the British Rowing Incident Reporting System?</t>
  </si>
  <si>
    <t>… ensure all club members know what types of incidents should be reported?</t>
  </si>
  <si>
    <t>… ensure all club members know how to use the Incident Reporting System?</t>
  </si>
  <si>
    <t>… regularly monitor the Incident Reporting System to gather information on club incidents?</t>
  </si>
  <si>
    <t>… use information from the Incident Reporting System on club incidents to develop safer practices?</t>
  </si>
  <si>
    <t>… communicate relevant information from British Rowing Safety Alerts to members?</t>
  </si>
  <si>
    <t>… keep the members informed of relevant incidents and ways in which action must be taken to avoid reoccurrence?</t>
  </si>
  <si>
    <t>13 Auditing</t>
  </si>
  <si>
    <t>13.1 Safety Insections</t>
  </si>
  <si>
    <t>Do the Safety Inspections include the condition of ...</t>
  </si>
  <si>
    <t>… the boats and blades (see RowSafe 7.1, Safety Alert - Check your boat before you go afloat)?</t>
  </si>
  <si>
    <t>… bikes, provided by the club, for use by coaches and others?</t>
  </si>
  <si>
    <t>.. and availability of safety equipment (see RowSafe 7.3 &amp; 7.4.1)?</t>
  </si>
  <si>
    <t>Does the safety equipment inspection include …</t>
  </si>
  <si>
    <t>… throw lines?</t>
  </si>
  <si>
    <t>… lights used on boats (see Safety Alert - Lights on rowing boats)?</t>
  </si>
  <si>
    <t>Do the Safety Inspections include …</t>
  </si>
  <si>
    <t>… the contents of Safety, and other, notice boards (see RowSafe 2.1)?</t>
  </si>
  <si>
    <t xml:space="preserve">… the general state of housekeeping and tidiness in the boathouse and other areas used by members? </t>
  </si>
  <si>
    <t>… the condition of other club facilities such as the landing stage and parking area?</t>
  </si>
  <si>
    <t xml:space="preserve">y = required, provided
p = required, partially provided </t>
  </si>
  <si>
    <t>n = required, not provided
na = not applicable, not required</t>
  </si>
  <si>
    <t>Is the following additional equipment provided in the kit …</t>
  </si>
  <si>
    <t>… additional equipment?</t>
  </si>
  <si>
    <t>Does the Club have …</t>
  </si>
  <si>
    <t>… the location of the nearest landline telephone, if available?</t>
  </si>
  <si>
    <t>… record Man Overboard and Recovery training of each member of the club?</t>
  </si>
  <si>
    <t>… ensure that everyone who is permitted to drive launches is competent and suitably qualified to do so?
The level of qualification required will usually be determined by the Risk Assessment but, in most cases, RYA Level 2 Powerboat (with a Coastal Endorsement if used on coastal waters) should be sufficient.</t>
  </si>
  <si>
    <t>… provide sufficient lifejackets for everyone who is likely to go afloat in its launches? 
Auto inflation lifejackets are preferred.</t>
  </si>
  <si>
    <t>… offer support and counselling to anyone who has was present when someone collapsed? 
Further information is available from NHS Choices and help may be available from a General Practitioner, the NHS, Samaritans and ChildLine.</t>
  </si>
  <si>
    <t>… coach rowers to know how to quarantine defective equipment?</t>
  </si>
  <si>
    <t>… if self-bailers are not fitted, ensure that there is a method of manual bailing?
This does not apply to those single sculling boats where the boat design ensures self-bailing.</t>
  </si>
  <si>
    <t>… ensure that self-bailers, where fitted, are in full working order?
This does not apply to those single sculling boats where the boat design ensures self-bailing.</t>
  </si>
  <si>
    <t>… ensure that crews are educated in the correct techniques for launching and recovery from a beach or slipway?  
There is further information on boat handling in rough water.</t>
  </si>
  <si>
    <t>… delegate one or several members to undertake the inspections?</t>
  </si>
  <si>
    <t>… understand the Adaptive Rowing Safety Guidance for Event Organisers? 
Where appropriate, ensure that rowers with a disability understand how Event Safety Plans, Emergency Response Plans and Alternative Arrangement Plans apply to them.</t>
  </si>
  <si>
    <t>… Rowers with a disability?</t>
  </si>
  <si>
    <t>Does the Club …</t>
  </si>
  <si>
    <t xml:space="preserve">... use Launches?
</t>
  </si>
  <si>
    <t>… training camps or row on unfamiliar waters?</t>
  </si>
  <si>
    <t xml:space="preserve">Is it appropriate for the club to provide … </t>
  </si>
  <si>
    <t xml:space="preserve">… ensure a positive safety culture?
</t>
  </si>
  <si>
    <t xml:space="preserve">… ensure safe practice within the club?
</t>
  </si>
  <si>
    <t xml:space="preserve">… take the CRSA’s advice into account?
</t>
  </si>
  <si>
    <t xml:space="preserve">… ensure that safety is a regular agenda item at meetings?
</t>
  </si>
  <si>
    <t xml:space="preserve">… have knowledge of the guidance provided in RowSafe?
</t>
  </si>
  <si>
    <t xml:space="preserve">… provide feedback to the club committee?
</t>
  </si>
  <si>
    <t xml:space="preserve">… Capsizeand Recovery Training?
</t>
  </si>
  <si>
    <t xml:space="preserve">... Man Overboard Training?
</t>
  </si>
  <si>
    <t xml:space="preserve">… wear a lifejacket at all times when afloat?
</t>
  </si>
  <si>
    <t xml:space="preserve">… always carry an appropriate communication device?
</t>
  </si>
  <si>
    <t xml:space="preserve">… always use a kill cord correctly?
</t>
  </si>
  <si>
    <t xml:space="preserve">… follow correct steering procedures and navigation rules?
</t>
  </si>
  <si>
    <t xml:space="preserve">… assist with reviews of the Safety Plans and Safety Rules?
</t>
  </si>
  <si>
    <t xml:space="preserve">… support the Club Rowing Safety Adviser?
</t>
  </si>
  <si>
    <t xml:space="preserve">… act as a willing member of the Club Committee?
</t>
  </si>
  <si>
    <t xml:space="preserve">… attend local and regional safety meetings?
</t>
  </si>
  <si>
    <t xml:space="preserve">… work with the Regional Rowing Safety Adviser?
</t>
  </si>
  <si>
    <t xml:space="preserve">… participate in the post visit review?
</t>
  </si>
  <si>
    <t xml:space="preserve">… assist with the preparation of a Risk Assessment?
</t>
  </si>
  <si>
    <t xml:space="preserve">… conduct a post visit review?
</t>
  </si>
  <si>
    <t xml:space="preserve">… record the swimming ability of each member of the club?
</t>
  </si>
  <si>
    <t xml:space="preserve">… ensure that boats carry the necessary equipment?
</t>
  </si>
  <si>
    <t xml:space="preserve">… calling for help?
</t>
  </si>
  <si>
    <t xml:space="preserve">… developing confidence in the boat (balance drills)?
</t>
  </si>
  <si>
    <t xml:space="preserve">… recovery using a throw line?
</t>
  </si>
  <si>
    <t xml:space="preserve">… buddy rescue?
</t>
  </si>
  <si>
    <t xml:space="preserve">… lying on top of, and paddling a boat (straddle and paddle)?
</t>
  </si>
  <si>
    <t xml:space="preserve">… well-sealed buoyancy compartments or added buoyancy?
</t>
  </si>
  <si>
    <t xml:space="preserve">… no backstays?
</t>
  </si>
  <si>
    <t xml:space="preserve">… correctly adjusted heel restraints?
</t>
  </si>
  <si>
    <t xml:space="preserve">… no protruding bolts or other sharp projections?
</t>
  </si>
  <si>
    <t xml:space="preserve">… communicate the First Aid provision to the participants?
</t>
  </si>
  <si>
    <t xml:space="preserve">… identify the First Aid provision?
</t>
  </si>
  <si>
    <t xml:space="preserve">… amend the Training Camp Safety Plan as necessary?
</t>
  </si>
  <si>
    <t xml:space="preserve">… rules relating to the use of launches?
</t>
  </si>
  <si>
    <t xml:space="preserve">… emergency phone numbers?
</t>
  </si>
  <si>
    <t xml:space="preserve">… the location of First Aid kits?
</t>
  </si>
  <si>
    <t xml:space="preserve">… list of qualified First Aiders (with photos where practical)?
</t>
  </si>
  <si>
    <t xml:space="preserve">… provide adequate First Aid cover?
</t>
  </si>
  <si>
    <t xml:space="preserve">… provide sufficient emergency lighting?
</t>
  </si>
  <si>
    <t xml:space="preserve">… provide clearly marked fire exits?
</t>
  </si>
  <si>
    <t xml:space="preserve">… check that fire exits are clear?
</t>
  </si>
  <si>
    <t xml:space="preserve">… check that fire doors are in working order?
</t>
  </si>
  <si>
    <t xml:space="preserve">… check that emergency lighting is in working order?
</t>
  </si>
  <si>
    <t xml:space="preserve">… promote and monitor Incident Reporting within the club?
</t>
  </si>
  <si>
    <t xml:space="preserve">… lead or facilitate Incident Investigations as necessary?
</t>
  </si>
  <si>
    <t xml:space="preserve">… complete the Advanced Risk Assessment Training?
</t>
  </si>
  <si>
    <t xml:space="preserve">… use the Risk Assessment to identify required safety rules?
</t>
  </si>
  <si>
    <t xml:space="preserve">… use the Risk Assessment to establish a Safety Plan?
</t>
  </si>
  <si>
    <t xml:space="preserve">… support the CRSA?
</t>
  </si>
  <si>
    <t xml:space="preserve">… invite members to commit to it by signing it?
</t>
  </si>
  <si>
    <t xml:space="preserve">Does the Club participate in …
</t>
  </si>
  <si>
    <t>… Adaptive Events?</t>
  </si>
  <si>
    <t xml:space="preserve">… the coaching launch and its engine (see RowSafe 7.4, Safety Alert - Outboard motor safety checks)?
</t>
  </si>
  <si>
    <t xml:space="preserve">… gym equipment, (such as indoor rowing machines and weights) (see RowSafe 11.1 &amp; 11.2)?
</t>
  </si>
  <si>
    <t xml:space="preserve">… any boat trailers (see RowSafe 7.2)?
</t>
  </si>
  <si>
    <t xml:space="preserve">… lifejackets (see Safety Alert - Lifejackets)?
</t>
  </si>
  <si>
    <t xml:space="preserve">… First Aid kits (see RowSafe 8.3)?
</t>
  </si>
  <si>
    <t xml:space="preserve">… the condition of gas and electrical equipment?
</t>
  </si>
  <si>
    <t xml:space="preserve">… define the frequency and scope of Safety Inspections?
</t>
  </si>
  <si>
    <t xml:space="preserve">… receive reports on these inspections?
</t>
  </si>
  <si>
    <t xml:space="preserve">… consider and act on these reports?
</t>
  </si>
  <si>
    <t xml:space="preserve">… ensure members have access to a full First Aid kit?
</t>
  </si>
  <si>
    <t xml:space="preserve">… encourage members to keep the gym tidy?
</t>
  </si>
  <si>
    <t xml:space="preserve">… quarantine damaged rowing machines?
</t>
  </si>
  <si>
    <t xml:space="preserve">… ensure that their members are aware of the event’s rules?
</t>
  </si>
  <si>
    <t xml:space="preserve">… ensure that their members abide by the event’s rules?
</t>
  </si>
  <si>
    <t xml:space="preserve">… provide a representative to attend any Safety Briefings?
</t>
  </si>
  <si>
    <t xml:space="preserve">… provide sufficient kill cords (see RowSafe 7.4.1)?
</t>
  </si>
  <si>
    <t xml:space="preserve">… provide sufficient safety kits (see RowSafe 7.4.1)?
</t>
  </si>
  <si>
    <t xml:space="preserve">… explain the Club Safety Rules to new rowers?
</t>
  </si>
  <si>
    <t xml:space="preserve">… safety aids?
</t>
  </si>
  <si>
    <t xml:space="preserve">…  what to do in the event of a capsize?
</t>
  </si>
  <si>
    <t xml:space="preserve">… incident reporting?
</t>
  </si>
  <si>
    <t xml:space="preserve">… make lifejackets available to all rowers?
</t>
  </si>
  <si>
    <t xml:space="preserve">… check equipment is suitable when adaptations are made?
</t>
  </si>
  <si>
    <t xml:space="preserve">… provide training and learning opportunities for resuscitation and First Aid?
</t>
  </si>
  <si>
    <t xml:space="preserve">… display information on resuscitation?
</t>
  </si>
  <si>
    <t xml:space="preserve">… display a notice on the front door of the club, and elsewhere, saying where it is kept if the club has an AED?
</t>
  </si>
  <si>
    <t xml:space="preserve">… display information showing how to retrieve one if the club does not have an AED, and if there is one nearby?
</t>
  </si>
  <si>
    <t xml:space="preserve">… ensure that the club has sufficient First Aiders?
</t>
  </si>
  <si>
    <t xml:space="preserve">… ensure that each kit contains a list of contents?
</t>
  </si>
  <si>
    <t>Does the Club Induction Pack contain an Introduction to the Club that includes …</t>
  </si>
  <si>
    <t xml:space="preserve">… a summary of the history of the club?
</t>
  </si>
  <si>
    <t>Does the Club Induction Pack contain information on Club Procedures that includes …</t>
  </si>
  <si>
    <t>Does the Club Induction Pack contain Safety Information that includes …</t>
  </si>
  <si>
    <t>Does the Club Induction Pack contain information on Navigation that includes …</t>
  </si>
  <si>
    <t>Does the Club Induction Pack contain information on Equipment that includes …</t>
  </si>
  <si>
    <t>Does the Club Induction Pack contain the Expectations for …</t>
  </si>
  <si>
    <t>Does the Club Induction Pack contain an Introduction to Rowing that includes information on ...</t>
  </si>
  <si>
    <t>… Crew (novice and more experienced rowers)?</t>
  </si>
  <si>
    <t>… Rowing terminology? (see the Glossary of Rowing terms)</t>
  </si>
  <si>
    <t>… a llist of procedures and links to each?
Procedures could include, for example, the process for quarantining damaged equipment?</t>
  </si>
  <si>
    <t>… information on the Club Rowing Safety Adviser (name, photo and contact details)?</t>
  </si>
  <si>
    <t xml:space="preserve">… information on the Club Welfare Officer (name, photo and contact details)?
</t>
  </si>
  <si>
    <t xml:space="preserve">… information on the times when the club is open?
</t>
  </si>
  <si>
    <t xml:space="preserve">… information on transport to and from the club?
</t>
  </si>
  <si>
    <t>.. the location of club procedures; for example are they located on the notice board or on the website?</t>
  </si>
  <si>
    <t>… Risk Assessments / Safety Plan; what they are and where they can be found?</t>
  </si>
  <si>
    <t>… Safety Aids such as throw lines, lifejackets, launch, lifeguard tube?</t>
  </si>
  <si>
    <t>… Declarations of Medical Conditions (for example telling a coach about medical and fitness issues)?</t>
  </si>
  <si>
    <t>… Emergency Plans; what they are and where they can be found?</t>
  </si>
  <si>
    <t>… Capsize / Man Overboard and Recovery Training / Swimming ability?</t>
  </si>
  <si>
    <t xml:space="preserve">   .where to find further safety information on the British Rowing website including RowSafe and the Rules of Racing?</t>
  </si>
  <si>
    <t xml:space="preserve">… a Club Induction Pack?
</t>
  </si>
  <si>
    <t xml:space="preserve">… ensure that they have an official at the event with their crews?
</t>
  </si>
  <si>
    <t>… Club rules?</t>
  </si>
  <si>
    <t>… responsibilities and expectations of coxes and steerspersons?</t>
  </si>
  <si>
    <t xml:space="preserve">… responsibilities and expectations of launch drivers?
</t>
  </si>
  <si>
    <t xml:space="preserve">… launch driving rules?
</t>
  </si>
  <si>
    <t>… care of equipment; for example pre and post use equipment checks?</t>
  </si>
  <si>
    <t xml:space="preserve">… responsibilities and expectations when using launches?
</t>
  </si>
  <si>
    <t>… responsibilities and expectations when using the rowing tank?</t>
  </si>
  <si>
    <t>… responsibilities and expectations when land training; for example using the gym, rowing machines, bikes and weights?</t>
  </si>
  <si>
    <t xml:space="preserve">… responsibilities and expectations when using trailers?
</t>
  </si>
  <si>
    <t xml:space="preserve">… Launch drivers?
</t>
  </si>
  <si>
    <t xml:space="preserve">… information on Parking?
</t>
  </si>
  <si>
    <t xml:space="preserve">… and take action when required?
</t>
  </si>
  <si>
    <t xml:space="preserve">… Clubhouse Fire Evacuation Plan?
</t>
  </si>
  <si>
    <t xml:space="preserve">… Helpers and other volunteers?
</t>
  </si>
  <si>
    <t xml:space="preserve">… outing rules?
</t>
  </si>
  <si>
    <t xml:space="preserve">… Incident Reporting?
</t>
  </si>
  <si>
    <t xml:space="preserve">… types of boats and parts of boats and blades?
</t>
  </si>
  <si>
    <t xml:space="preserve">… a list of club officials (preferably including photographs)?
</t>
  </si>
  <si>
    <t xml:space="preserve">… responsibilities and expectations for everyone?
</t>
  </si>
  <si>
    <t xml:space="preserve">… First Aiders and First Aid provision?
</t>
  </si>
  <si>
    <t xml:space="preserve">… Waterborne diseases?
</t>
  </si>
  <si>
    <t xml:space="preserve">… circulation plan and navigation rules?
</t>
  </si>
  <si>
    <t xml:space="preserve">… hazards whilst afloat and hazards on land?
</t>
  </si>
  <si>
    <t xml:space="preserve">… any limitations on the equipment to be used by members?
</t>
  </si>
  <si>
    <t xml:space="preserve">… Equipment?
</t>
  </si>
  <si>
    <t xml:space="preserve">… Techniques and Training?
</t>
  </si>
  <si>
    <t xml:space="preserve">… Emergency Contacts?
</t>
  </si>
  <si>
    <t>… ensure that coxes are trained to fit and adjust lifejackets  (including crotch straps) correctly?</t>
  </si>
  <si>
    <t>… ensure that equipment is maintained in good working order</t>
  </si>
  <si>
    <t xml:space="preserve">… shared use of the water with other water users?
</t>
  </si>
  <si>
    <t xml:space="preserve">… provide information to members as appropriate?
</t>
  </si>
  <si>
    <t xml:space="preserve">… ensure that rules and guidelines are observed?
</t>
  </si>
  <si>
    <t>… “quarantine” a damaged boat or piece of equipment, with the nature of the damage clearly marked?</t>
  </si>
  <si>
    <t>… fixing screws or bolts do not represent a hazard in the event of an accident?  (Any sharp protrusions should be covered or removed.)</t>
  </si>
  <si>
    <t>... heel restraints are strong, secure and durable and the correct length (laces and cable ties are not appropriate)?
(They must be properly adjusted (each heel shall be restrained to prevent it from rising higher than 7cm measured at right angles, from the footplate) and in working order.)</t>
  </si>
  <si>
    <t>… shoe fastenings such as laces or Velcro must be able to be released immediately by the rower with a single quick hand action of pulling on one easily accessible strap?</t>
  </si>
  <si>
    <t>… rudder lines, steering mechanisms and rudder (where fitted) and fin, are secure and in good working order?</t>
  </si>
  <si>
    <t>… outriggers, swivels, gates, seats, runners and stretchers are secure and operating correctly and show no signs of cracking or fatigue?</t>
  </si>
  <si>
    <t>… blades are undamaged and buttons are secure and properly set?</t>
  </si>
  <si>
    <t>… the boat is suitable for the situation in which it is to be used, for example maximum crew weight?</t>
  </si>
  <si>
    <t xml:space="preserve">Does the Club use … </t>
  </si>
  <si>
    <t xml:space="preserve">… lighting, if required, is suitable for the outing and working correctly (see Safety Alert - Lights on Rowing Boats)?
</t>
  </si>
  <si>
    <t xml:space="preserve">… consider the use of “splash boards” if the water conditions are difficult?
</t>
  </si>
  <si>
    <t>Before each trip do Trailer Drivers  before each trip, check…</t>
  </si>
  <si>
    <t>… understand the regulations and responsibilities of trailer towing and minibus driving (as appropriate)?</t>
  </si>
  <si>
    <t>… ensure that appropriate action is taken to reduce the risks associated with using a launch to an acceptable level?</t>
  </si>
  <si>
    <t>7.4.1 Launch Safety Kits</t>
  </si>
  <si>
    <t>... use launches?</t>
  </si>
  <si>
    <t xml:space="preserve">… any transport or trailers?
</t>
  </si>
  <si>
    <t xml:space="preserve">… ensure that all boats have sufficient buoyancy?
</t>
  </si>
  <si>
    <t xml:space="preserve">… provide extra buoyancy if needed?
</t>
  </si>
  <si>
    <t xml:space="preserve">… ensure that damaged equipment is not used?
</t>
  </si>
  <si>
    <t xml:space="preserve">… ensure that safety aids are readily available to members?
</t>
  </si>
  <si>
    <t xml:space="preserve">… record the results of lifejacket checks?
</t>
  </si>
  <si>
    <t xml:space="preserve">… maintain safety aids?
</t>
  </si>
  <si>
    <t xml:space="preserve">… ensure that safety aids are stored correctly?
</t>
  </si>
  <si>
    <t xml:space="preserve">… that the trailer is correctly loaded?
</t>
  </si>
  <si>
    <t xml:space="preserve">… that the load is secure?
</t>
  </si>
  <si>
    <t xml:space="preserve">… the lights, brakes, safety chain and jockey wheel?
</t>
  </si>
  <si>
    <t xml:space="preserve">… the weather forecast and road conditions?
</t>
  </si>
  <si>
    <t xml:space="preserve">… there is adequate fuel for the outing?
</t>
  </si>
  <si>
    <t xml:space="preserve">… the engine is secure and properly mounted?
</t>
  </si>
  <si>
    <t xml:space="preserve">… the safety kit is on board?
</t>
  </si>
  <si>
    <t xml:space="preserve">… if necessary, the lights are working?
</t>
  </si>
  <si>
    <t xml:space="preserve">… report any defects or problems?
</t>
  </si>
  <si>
    <t xml:space="preserve">… provide spare parts for the maintenance of the launch?
</t>
  </si>
  <si>
    <t xml:space="preserve">… ensure that the maximum load is known and adhered to?
</t>
  </si>
  <si>
    <t xml:space="preserve">… define procedures for recovering rowers?
</t>
  </si>
  <si>
    <t xml:space="preserve">… provide information on the safe use of the launch?
</t>
  </si>
  <si>
    <t xml:space="preserve">… a First Aid kit in a waterproof bag, checked monthly?
</t>
  </si>
  <si>
    <t xml:space="preserve">… a throw line or equivalent grab line?
</t>
  </si>
  <si>
    <t xml:space="preserve">… a serrated safety knife with rope cutter?
</t>
  </si>
  <si>
    <t xml:space="preserve">… a spare length of rope?
</t>
  </si>
  <si>
    <t xml:space="preserve">… encourage club members to be accountable for safety?
</t>
  </si>
  <si>
    <t xml:space="preserve">… encourage club members to report all incidents?
</t>
  </si>
  <si>
    <t xml:space="preserve">… ensure a positive safety culture (see RowSafe 1.2)?
</t>
  </si>
  <si>
    <t xml:space="preserve">… communicate it widely?
</t>
  </si>
  <si>
    <t xml:space="preserve">… Coxes and steerspersons?
</t>
  </si>
  <si>
    <t xml:space="preserve">… Coaches?
</t>
  </si>
  <si>
    <t xml:space="preserve">… brief rowers with a disability on the Event Safety Plan?
</t>
  </si>
  <si>
    <t xml:space="preserve">… First Aid facilities?
</t>
  </si>
  <si>
    <t xml:space="preserve">… Emergency Response Plan?
</t>
  </si>
  <si>
    <t xml:space="preserve">… Club Safety Plan and Rules?
</t>
  </si>
  <si>
    <t xml:space="preserve">… clothing?
</t>
  </si>
  <si>
    <t xml:space="preserve">… cold water immersion and hypothermia?
</t>
  </si>
  <si>
    <t xml:space="preserve">… club structure and communications?
</t>
  </si>
  <si>
    <t xml:space="preserve">… discuss the rower’s needs and aspirations?
</t>
  </si>
  <si>
    <t xml:space="preserve">… access arrangements for rowers with a disability?
</t>
  </si>
  <si>
    <t xml:space="preserve">... a boathook?
</t>
  </si>
  <si>
    <t xml:space="preserve">… provide facilities for the initial treatment of hypothermia?
</t>
  </si>
  <si>
    <t xml:space="preserve">… include hypothermia in their Emergency Response Plan?
</t>
  </si>
  <si>
    <t xml:space="preserve">… include hyperthermia in their Emergency Plan?
</t>
  </si>
  <si>
    <t xml:space="preserve">… provide First Aid facilities?
</t>
  </si>
  <si>
    <t xml:space="preserve">… ensure that drinking water is available?
</t>
  </si>
  <si>
    <t>… include the risks of exposure to sun and heat leading to sunburn, heat illness and exhaustion in the club’s Risk Assessments?</t>
  </si>
  <si>
    <t xml:space="preserve">… type and extent of boating area?
</t>
  </si>
  <si>
    <t xml:space="preserve">… regularly replenish First Aid supplies?
</t>
  </si>
  <si>
    <t xml:space="preserve">… include these risks in the club's Risk Assessments?
</t>
  </si>
  <si>
    <t xml:space="preserve">… precautions to be taken to avoid exposure?
</t>
  </si>
  <si>
    <t xml:space="preserve">… provide hand washing/cleansing facilities?
</t>
  </si>
  <si>
    <t xml:space="preserve">… provide disinfection materials for cleaning equipment?
</t>
  </si>
  <si>
    <t xml:space="preserve">… review the information about Asthma in RowSafe?
</t>
  </si>
  <si>
    <t xml:space="preserve">… temperature?
</t>
  </si>
  <si>
    <t xml:space="preserve">… current/stream and tides?
</t>
  </si>
  <si>
    <t xml:space="preserve">… rough water?
</t>
  </si>
  <si>
    <t xml:space="preserve">… areas of shallow water?
</t>
  </si>
  <si>
    <t xml:space="preserve">… pollution, blue-green algae and Weil’s Disease?
</t>
  </si>
  <si>
    <t xml:space="preserve">… define the Circulation Plan for going afloat and landing ?
</t>
  </si>
  <si>
    <t xml:space="preserve">… define the procedures for going afloat and landing?
</t>
  </si>
  <si>
    <t xml:space="preserve">… maintain launching areas in a safe condition?
</t>
  </si>
  <si>
    <t xml:space="preserve">… define a procedure for quarantining equipment?
</t>
  </si>
  <si>
    <t xml:space="preserve">… the movement of people both inside and outside?
</t>
  </si>
  <si>
    <t xml:space="preserve">… the storage of boats?
</t>
  </si>
  <si>
    <t xml:space="preserve">… other people in the vicinity of the boathouse?
</t>
  </si>
  <si>
    <t xml:space="preserve">… coach rowers to check equipment before going afloat?
</t>
  </si>
  <si>
    <t xml:space="preserve">… coach rowers in adjusting equipment for their own use?
</t>
  </si>
  <si>
    <t xml:space="preserve">… not allow rowers to use defective equipment?
</t>
  </si>
  <si>
    <t xml:space="preserve">… support rowers who feel that they are unfit or unwell?
</t>
  </si>
  <si>
    <t xml:space="preserve">… ensure that coxes’ lifejackets have crotch straps fitted?
</t>
  </si>
  <si>
    <t xml:space="preserve">… complete a Risk Assessment for this activity?
</t>
  </si>
  <si>
    <t xml:space="preserve">… maintain rowing machines in safe working order?
</t>
  </si>
  <si>
    <t xml:space="preserve">… provide training to club members in the use of safety aids? 
</t>
  </si>
  <si>
    <t xml:space="preserve">… ensure that all launches carry a First Aid kit?
</t>
  </si>
  <si>
    <t>Introduction</t>
  </si>
  <si>
    <t xml:space="preserve">The purpose of this workbook is to help Clubs to assess the extent to which they have adopted the advice and guidance in RowSafe.  </t>
  </si>
  <si>
    <t>https://www.britishrowing.org/knowledge/safety/rowing-safety-contacts/</t>
  </si>
  <si>
    <t>mailto:safety@britishrowing.org</t>
  </si>
  <si>
    <t xml:space="preserve">The advice relating to Clubs in each chapter of RowSafe has been taken and converted from statements to questions.  Users are invited to respond to each question by answering yes (y), partly (p) or no (n).  They will be able to </t>
  </si>
  <si>
    <t>Users also have the opportunity to list the action, responsibility, timing and status of activities needed to ensure that the guidance has been adopted.</t>
  </si>
  <si>
    <t>It should be remembered that RowSafe contains advice and guidance.  It does not contain requirements.  This series of spreadsheets is intended to be used as a tool by clubs to identify opportunities for improvement.</t>
  </si>
  <si>
    <t>Please contact your Regional Rowing Safety Adviser (RRSA) if you have any comments or questions.  There is a list of RRSAs at the link below</t>
  </si>
  <si>
    <t xml:space="preserve">Please also feel free to contact the HRSA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</si>
</sst>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color theme="1"/>
      <name val="Gill Sans MT"/>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theme="1"/>
      <name val="Arial"/>
      <family val="2"/>
    </font>
    <font>
      <b/>
      <sz val="11"/>
      <color theme="1"/>
      <name val="Arial"/>
      <family val="2"/>
    </font>
    <font>
      <b/>
      <sz val="12"/>
      <color theme="1"/>
      <name val="Arial"/>
      <family val="2"/>
    </font>
    <font>
      <sz val="12"/>
      <color theme="1"/>
      <name val="Arial"/>
      <family val="2"/>
    </font>
    <font>
      <b/>
      <sz val="11"/>
      <color rgb="FF000000"/>
      <name val="Arial"/>
      <family val="2"/>
    </font>
    <font>
      <b/>
      <sz val="12"/>
      <color rgb="FF000000"/>
      <name val="Arial"/>
      <family val="2"/>
    </font>
    <font>
      <b/>
      <sz val="9"/>
      <color indexed="81"/>
      <name val="Tahoma"/>
      <family val="2"/>
    </font>
    <font>
      <i/>
      <sz val="10"/>
      <color theme="1"/>
      <name val="Arial"/>
      <family val="2"/>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129">
    <xf numFmtId="0" fontId="0" fillId="0" borderId="0" xfId="0"/>
    <xf numFmtId="0" fontId="1" fillId="0" borderId="0" xfId="0" applyFont="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xf numFmtId="0" fontId="6" fillId="0" borderId="0" xfId="0" applyFont="1"/>
    <xf numFmtId="0" fontId="9" fillId="0" borderId="0" xfId="0" applyFont="1"/>
    <xf numFmtId="0" fontId="0" fillId="0" borderId="0" xfId="0" applyFont="1"/>
    <xf numFmtId="0" fontId="6"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7" fillId="0" borderId="1"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0" fontId="2" fillId="0" borderId="0" xfId="0" applyFont="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10" fillId="0" borderId="1" xfId="0" applyFont="1" applyBorder="1" applyAlignment="1" applyProtection="1">
      <alignment horizontal="center" vertical="top" wrapText="1"/>
      <protection locked="0"/>
    </xf>
    <xf numFmtId="0" fontId="6" fillId="0" borderId="1" xfId="0" applyFont="1" applyBorder="1" applyProtection="1">
      <protection locked="0"/>
    </xf>
    <xf numFmtId="0" fontId="6" fillId="0" borderId="0" xfId="0" applyFont="1" applyProtection="1">
      <protection locked="0"/>
    </xf>
    <xf numFmtId="0" fontId="2" fillId="0" borderId="1" xfId="0" applyFont="1" applyBorder="1" applyProtection="1">
      <protection locked="0"/>
    </xf>
    <xf numFmtId="0" fontId="2" fillId="0" borderId="0" xfId="0" applyFont="1" applyProtection="1">
      <protection locked="0"/>
    </xf>
    <xf numFmtId="0" fontId="2" fillId="0" borderId="0" xfId="0" applyFont="1" applyAlignment="1" applyProtection="1">
      <alignment horizontal="center" vertical="center" wrapText="1"/>
      <protection locked="0"/>
    </xf>
    <xf numFmtId="0" fontId="5" fillId="0" borderId="1" xfId="0" applyFont="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1" fillId="0" borderId="0" xfId="0" applyFont="1" applyAlignment="1" applyProtection="1">
      <alignment vertical="center" wrapText="1"/>
      <protection locked="0"/>
    </xf>
    <xf numFmtId="0" fontId="0" fillId="0" borderId="1" xfId="0" applyBorder="1" applyProtection="1">
      <protection locked="0"/>
    </xf>
    <xf numFmtId="0" fontId="0" fillId="0" borderId="1" xfId="0" applyFont="1" applyBorder="1" applyProtection="1">
      <protection locked="0"/>
    </xf>
    <xf numFmtId="0" fontId="0" fillId="0" borderId="0" xfId="0" applyProtection="1">
      <protection locked="0"/>
    </xf>
    <xf numFmtId="0" fontId="1" fillId="0" borderId="0" xfId="0" applyFont="1" applyAlignment="1" applyProtection="1">
      <alignment vertical="top" wrapText="1"/>
      <protection locked="0"/>
    </xf>
    <xf numFmtId="0" fontId="3" fillId="0" borderId="11" xfId="0" applyFont="1" applyBorder="1" applyAlignment="1" applyProtection="1">
      <alignment horizontal="center" vertical="center" wrapText="1"/>
    </xf>
    <xf numFmtId="0" fontId="3" fillId="0" borderId="0" xfId="0" applyFont="1" applyAlignment="1" applyProtection="1">
      <alignment vertical="top" wrapText="1"/>
    </xf>
    <xf numFmtId="0" fontId="10" fillId="0" borderId="1" xfId="0" applyFont="1" applyBorder="1" applyAlignment="1" applyProtection="1">
      <alignment horizontal="center" vertical="center" wrapText="1"/>
    </xf>
    <xf numFmtId="0" fontId="6" fillId="0" borderId="1" xfId="0" applyFont="1" applyFill="1" applyBorder="1" applyAlignment="1" applyProtection="1">
      <alignment vertical="center" wrapText="1"/>
    </xf>
    <xf numFmtId="0" fontId="7" fillId="0" borderId="1" xfId="0" applyFont="1" applyBorder="1" applyAlignment="1" applyProtection="1">
      <alignment horizontal="center" vertical="top" wrapText="1"/>
    </xf>
    <xf numFmtId="0" fontId="10" fillId="0" borderId="1" xfId="0" applyFont="1" applyBorder="1" applyAlignment="1" applyProtection="1">
      <alignment horizontal="center" vertical="top" wrapText="1"/>
    </xf>
    <xf numFmtId="0" fontId="2" fillId="0" borderId="0" xfId="0" applyFont="1" applyAlignment="1" applyProtection="1">
      <alignment vertical="top" wrapText="1"/>
    </xf>
    <xf numFmtId="0" fontId="5" fillId="2" borderId="7" xfId="0" applyFont="1" applyFill="1" applyBorder="1" applyAlignment="1" applyProtection="1">
      <alignment vertical="top"/>
    </xf>
    <xf numFmtId="0" fontId="5" fillId="2" borderId="1" xfId="0" applyFont="1" applyFill="1" applyBorder="1" applyAlignment="1" applyProtection="1">
      <alignment wrapText="1"/>
    </xf>
    <xf numFmtId="0" fontId="2" fillId="2" borderId="1" xfId="0" applyFont="1" applyFill="1" applyBorder="1" applyAlignment="1" applyProtection="1">
      <alignment horizontal="center" vertical="center" wrapText="1"/>
    </xf>
    <xf numFmtId="0" fontId="2" fillId="0" borderId="0" xfId="0" applyFont="1" applyProtection="1"/>
    <xf numFmtId="0" fontId="2" fillId="2" borderId="2" xfId="0" applyFont="1" applyFill="1" applyBorder="1" applyAlignment="1" applyProtection="1">
      <alignment vertical="top" wrapText="1"/>
    </xf>
    <xf numFmtId="0" fontId="2" fillId="2" borderId="9" xfId="0" applyFont="1" applyFill="1" applyBorder="1" applyAlignment="1" applyProtection="1">
      <alignment vertical="top" wrapText="1"/>
    </xf>
    <xf numFmtId="0" fontId="4" fillId="2" borderId="9" xfId="0" applyFont="1" applyFill="1" applyBorder="1" applyAlignment="1" applyProtection="1"/>
    <xf numFmtId="0" fontId="5" fillId="2" borderId="2" xfId="0" applyFont="1" applyFill="1" applyBorder="1" applyAlignment="1" applyProtection="1">
      <alignment wrapText="1"/>
    </xf>
    <xf numFmtId="0" fontId="5" fillId="2" borderId="9" xfId="0" applyFont="1" applyFill="1" applyBorder="1" applyAlignment="1" applyProtection="1">
      <alignment vertical="top" wrapText="1"/>
    </xf>
    <xf numFmtId="0" fontId="2" fillId="2" borderId="6" xfId="0" applyFont="1" applyFill="1" applyBorder="1" applyAlignment="1" applyProtection="1">
      <alignment vertical="top" wrapText="1"/>
    </xf>
    <xf numFmtId="0" fontId="5" fillId="2" borderId="9" xfId="0" applyFont="1" applyFill="1" applyBorder="1" applyAlignment="1" applyProtection="1">
      <alignment vertical="top"/>
    </xf>
    <xf numFmtId="0" fontId="4" fillId="2" borderId="9" xfId="0" applyFont="1" applyFill="1" applyBorder="1" applyAlignment="1" applyProtection="1">
      <alignment horizontal="center" vertical="top" wrapText="1"/>
    </xf>
    <xf numFmtId="0" fontId="5" fillId="2" borderId="2" xfId="0" applyFont="1" applyFill="1" applyBorder="1" applyAlignment="1" applyProtection="1">
      <alignment horizontal="left" vertical="top" wrapText="1"/>
    </xf>
    <xf numFmtId="0" fontId="5" fillId="2" borderId="2" xfId="0" applyFont="1" applyFill="1" applyBorder="1" applyAlignment="1" applyProtection="1">
      <alignment vertical="center" wrapText="1"/>
    </xf>
    <xf numFmtId="0" fontId="2" fillId="2" borderId="7" xfId="0" applyFont="1" applyFill="1" applyBorder="1" applyAlignment="1" applyProtection="1">
      <alignment vertical="top" wrapText="1"/>
    </xf>
    <xf numFmtId="0" fontId="5" fillId="2" borderId="7" xfId="0" applyFont="1" applyFill="1" applyBorder="1" applyAlignment="1" applyProtection="1">
      <alignment vertical="top" wrapText="1"/>
    </xf>
    <xf numFmtId="0" fontId="2" fillId="2" borderId="1" xfId="0" applyFont="1" applyFill="1" applyBorder="1" applyAlignment="1" applyProtection="1">
      <alignment vertical="top" wrapText="1"/>
    </xf>
    <xf numFmtId="0" fontId="2" fillId="2" borderId="7" xfId="0" applyFont="1" applyFill="1" applyBorder="1" applyAlignment="1" applyProtection="1">
      <alignment horizontal="left" vertical="top" wrapText="1"/>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vertical="center" wrapText="1"/>
    </xf>
    <xf numFmtId="0" fontId="5" fillId="2" borderId="7" xfId="0" applyFont="1" applyFill="1" applyBorder="1" applyAlignment="1" applyProtection="1">
      <alignment horizontal="left" vertical="top"/>
    </xf>
    <xf numFmtId="0" fontId="5" fillId="2" borderId="7"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8" fillId="2" borderId="9"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5" fillId="2" borderId="1" xfId="0" applyFont="1" applyFill="1" applyBorder="1" applyAlignment="1" applyProtection="1">
      <alignment horizontal="left" vertical="top"/>
    </xf>
    <xf numFmtId="0" fontId="5" fillId="2" borderId="9" xfId="0" applyFont="1" applyFill="1" applyBorder="1" applyAlignment="1" applyProtection="1">
      <alignment horizontal="left" vertical="top"/>
    </xf>
    <xf numFmtId="0" fontId="6" fillId="0" borderId="0" xfId="0" applyFont="1" applyAlignment="1" applyProtection="1">
      <alignment vertical="center"/>
    </xf>
    <xf numFmtId="0" fontId="6" fillId="0" borderId="0" xfId="0" applyFont="1" applyProtection="1"/>
    <xf numFmtId="0" fontId="14" fillId="0" borderId="0" xfId="1" applyAlignment="1" applyProtection="1">
      <alignment vertical="center" wrapText="1"/>
    </xf>
    <xf numFmtId="0" fontId="6" fillId="0" borderId="1" xfId="0" applyFont="1" applyFill="1" applyBorder="1" applyAlignment="1" applyProtection="1">
      <alignment horizontal="center" vertical="center" wrapText="1"/>
    </xf>
    <xf numFmtId="0" fontId="10" fillId="0" borderId="2" xfId="0" applyFont="1" applyBorder="1" applyAlignment="1" applyProtection="1">
      <alignment horizontal="center" vertical="top" wrapText="1"/>
    </xf>
    <xf numFmtId="0" fontId="4" fillId="2" borderId="9" xfId="0" applyFont="1" applyFill="1" applyBorder="1" applyAlignment="1" applyProtection="1">
      <alignment vertical="top" wrapText="1"/>
    </xf>
    <xf numFmtId="0" fontId="5" fillId="2" borderId="2" xfId="0" applyFont="1" applyFill="1" applyBorder="1" applyAlignment="1" applyProtection="1">
      <alignment vertical="top" wrapText="1"/>
    </xf>
    <xf numFmtId="0" fontId="2"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vertical="top" wrapText="1"/>
    </xf>
    <xf numFmtId="0" fontId="9" fillId="0" borderId="0" xfId="0" applyFont="1" applyProtection="1"/>
    <xf numFmtId="0" fontId="6" fillId="0" borderId="1" xfId="0" applyFont="1" applyFill="1" applyBorder="1" applyAlignment="1" applyProtection="1">
      <alignment wrapText="1"/>
    </xf>
    <xf numFmtId="0" fontId="6" fillId="0" borderId="1" xfId="0" applyFont="1" applyBorder="1" applyAlignment="1" applyProtection="1">
      <alignment wrapText="1"/>
    </xf>
    <xf numFmtId="0" fontId="2" fillId="2" borderId="6" xfId="0" applyFont="1" applyFill="1" applyBorder="1" applyProtection="1"/>
    <xf numFmtId="0" fontId="2" fillId="0" borderId="0" xfId="0" applyFont="1" applyAlignment="1" applyProtection="1">
      <alignment horizontal="center" vertical="top" wrapText="1"/>
    </xf>
    <xf numFmtId="0" fontId="1" fillId="2" borderId="9"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Alignment="1" applyProtection="1">
      <alignment vertical="top" wrapText="1"/>
    </xf>
    <xf numFmtId="0" fontId="1" fillId="0" borderId="0" xfId="0" applyFont="1" applyAlignment="1" applyProtection="1">
      <alignment vertical="center" wrapText="1"/>
    </xf>
    <xf numFmtId="0" fontId="0" fillId="0" borderId="0" xfId="0" applyAlignment="1" applyProtection="1">
      <alignment vertical="center"/>
    </xf>
    <xf numFmtId="0" fontId="0" fillId="0" borderId="0" xfId="0" applyProtection="1"/>
    <xf numFmtId="0" fontId="3" fillId="2" borderId="6" xfId="0" applyFont="1" applyFill="1" applyBorder="1" applyAlignment="1" applyProtection="1">
      <alignment vertical="top" wrapText="1"/>
    </xf>
    <xf numFmtId="0" fontId="5" fillId="2" borderId="5" xfId="0" applyFont="1" applyFill="1" applyBorder="1" applyAlignment="1" applyProtection="1">
      <alignment horizontal="left" vertical="top"/>
    </xf>
    <xf numFmtId="0" fontId="3" fillId="0" borderId="1" xfId="0" applyFont="1" applyBorder="1" applyAlignment="1" applyProtection="1">
      <alignment vertical="top" wrapText="1"/>
      <protection locked="0"/>
    </xf>
    <xf numFmtId="0" fontId="5" fillId="2" borderId="9"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6" xfId="0" applyFont="1" applyFill="1" applyBorder="1" applyAlignment="1" applyProtection="1">
      <alignment vertical="top" wrapText="1"/>
    </xf>
    <xf numFmtId="0" fontId="10" fillId="0" borderId="1" xfId="0" applyFont="1" applyFill="1" applyBorder="1" applyAlignment="1" applyProtection="1">
      <alignment horizontal="center" vertical="center" wrapText="1"/>
    </xf>
    <xf numFmtId="0" fontId="5" fillId="2" borderId="9" xfId="0" applyFont="1" applyFill="1" applyBorder="1" applyAlignment="1" applyProtection="1">
      <alignment horizontal="left" vertical="top" wrapText="1"/>
    </xf>
    <xf numFmtId="0" fontId="6" fillId="2" borderId="6" xfId="0" applyFont="1" applyFill="1" applyBorder="1" applyProtection="1"/>
    <xf numFmtId="0" fontId="5" fillId="2" borderId="5" xfId="0" applyFont="1" applyFill="1" applyBorder="1" applyAlignment="1" applyProtection="1">
      <alignment horizontal="left" vertical="top" wrapText="1"/>
    </xf>
    <xf numFmtId="0" fontId="2" fillId="2" borderId="8" xfId="0" applyFont="1" applyFill="1" applyBorder="1" applyAlignment="1" applyProtection="1">
      <alignment vertical="top" wrapText="1"/>
    </xf>
    <xf numFmtId="0" fontId="6" fillId="2" borderId="0" xfId="0" applyFont="1" applyFill="1" applyProtection="1"/>
    <xf numFmtId="0" fontId="2" fillId="2" borderId="10" xfId="0" applyFont="1" applyFill="1" applyBorder="1" applyAlignment="1" applyProtection="1">
      <alignment vertical="top" wrapText="1"/>
    </xf>
    <xf numFmtId="0" fontId="5" fillId="2" borderId="2"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xf>
    <xf numFmtId="0" fontId="5" fillId="2" borderId="12"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xf>
    <xf numFmtId="0" fontId="10" fillId="0" borderId="3" xfId="0" applyFont="1" applyBorder="1" applyAlignment="1" applyProtection="1">
      <alignment horizontal="center" vertical="top" wrapText="1"/>
    </xf>
    <xf numFmtId="0" fontId="13" fillId="2" borderId="9" xfId="0" applyFont="1" applyFill="1" applyBorder="1" applyAlignment="1" applyProtection="1">
      <alignment vertical="top" wrapText="1"/>
    </xf>
    <xf numFmtId="0" fontId="2" fillId="2" borderId="2" xfId="0" applyFont="1" applyFill="1" applyBorder="1" applyAlignment="1" applyProtection="1">
      <alignment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left" vertical="top" wrapText="1"/>
    </xf>
    <xf numFmtId="0" fontId="8" fillId="0" borderId="3"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11" fillId="0" borderId="5"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0" borderId="3" xfId="0" applyFont="1" applyBorder="1" applyAlignment="1" applyProtection="1">
      <alignment horizontal="left" vertical="center"/>
    </xf>
    <xf numFmtId="0" fontId="11" fillId="0" borderId="4" xfId="0" applyFont="1" applyBorder="1" applyAlignment="1" applyProtection="1">
      <alignment horizontal="left" vertical="center"/>
    </xf>
    <xf numFmtId="0" fontId="8" fillId="0" borderId="5"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11" fillId="0" borderId="7" xfId="0" applyFont="1" applyBorder="1" applyAlignment="1" applyProtection="1">
      <alignment horizontal="left" vertical="center"/>
    </xf>
    <xf numFmtId="0" fontId="11" fillId="0" borderId="1" xfId="0" applyFont="1" applyBorder="1" applyAlignment="1" applyProtection="1">
      <alignment horizontal="left" vertical="center"/>
    </xf>
    <xf numFmtId="0" fontId="15" fillId="0" borderId="0" xfId="0" applyFont="1" applyAlignment="1">
      <alignment vertical="center" wrapText="1"/>
    </xf>
    <xf numFmtId="0" fontId="0" fillId="0" borderId="0" xfId="0" applyAlignment="1">
      <alignment vertical="center" wrapText="1"/>
    </xf>
    <xf numFmtId="0" fontId="14" fillId="0" borderId="0" xfId="1" applyAlignment="1">
      <alignment vertical="center" wrapText="1"/>
    </xf>
  </cellXfs>
  <cellStyles count="2">
    <cellStyle name="Hyperlink" xfId="1" builtinId="8"/>
    <cellStyle name="Normal" xfId="0" builtinId="0"/>
  </cellStyles>
  <dxfs count="424">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auto="1"/>
      </font>
      <fill>
        <patternFill>
          <bgColor rgb="FFBCE292"/>
        </patternFill>
      </fill>
    </dxf>
    <dxf>
      <font>
        <color auto="1"/>
      </font>
      <fill>
        <patternFill>
          <bgColor rgb="FFBCE292"/>
        </patternFill>
      </fill>
    </dxf>
    <dxf>
      <fill>
        <patternFill patternType="none">
          <bgColor auto="1"/>
        </patternFill>
      </fill>
    </dxf>
    <dxf>
      <fill>
        <patternFill>
          <bgColor rgb="FFBCE292"/>
        </patternFill>
      </fill>
    </dxf>
    <dxf>
      <font>
        <color auto="1"/>
      </font>
      <fill>
        <patternFill>
          <bgColor rgb="FFBCE292"/>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ont>
        <color auto="1"/>
      </font>
      <fill>
        <patternFill>
          <bgColor theme="9" tint="0.59996337778862885"/>
        </patternFill>
      </fill>
    </dxf>
    <dxf>
      <font>
        <color auto="1"/>
      </font>
      <fill>
        <patternFill>
          <bgColor theme="9" tint="0.59996337778862885"/>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ont>
        <color rgb="FF9C0006"/>
      </font>
      <fill>
        <patternFill>
          <bgColor rgb="FFFFC7CE"/>
        </patternFill>
      </fill>
    </dxf>
    <dxf>
      <fill>
        <patternFill>
          <bgColor rgb="FF92D050"/>
        </patternFill>
      </fill>
    </dxf>
    <dxf>
      <fill>
        <patternFill patternType="solid">
          <bgColor rgb="FFFF0000"/>
        </patternFill>
      </fill>
    </dxf>
    <dxf>
      <fill>
        <patternFill>
          <bgColor rgb="FF92D050"/>
        </patternFill>
      </fill>
    </dxf>
    <dxf>
      <fill>
        <patternFill patternType="solid">
          <bgColor rgb="FFFF0000"/>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auto="1"/>
      </font>
      <fill>
        <patternFill>
          <bgColor rgb="FFBCE292"/>
        </patternFill>
      </fill>
    </dxf>
    <dxf>
      <font>
        <color rgb="FF9C0006"/>
      </font>
      <fill>
        <patternFill>
          <bgColor rgb="FFFFC7CE"/>
        </patternFill>
      </fill>
    </dxf>
    <dxf>
      <fill>
        <patternFill>
          <bgColor rgb="FF92D050"/>
        </patternFill>
      </fill>
    </dxf>
    <dxf>
      <fill>
        <patternFill patternType="solid">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auto="1"/>
      </font>
      <fill>
        <patternFill>
          <bgColor rgb="FFBCE29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BCE292"/>
        </patternFill>
      </fill>
    </dxf>
    <dxf>
      <font>
        <color auto="1"/>
      </font>
      <fill>
        <patternFill>
          <bgColor rgb="FFBCE292"/>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patternType="none">
          <bgColor auto="1"/>
        </patternFill>
      </fill>
    </dxf>
    <dxf>
      <fill>
        <patternFill>
          <bgColor rgb="FFBCE292"/>
        </patternFill>
      </fill>
    </dxf>
    <dxf>
      <font>
        <color auto="1"/>
      </font>
      <fill>
        <patternFill>
          <bgColor rgb="FFBCE292"/>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auto="1"/>
      </font>
      <fill>
        <patternFill>
          <bgColor rgb="FFBCE292"/>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BCE292"/>
        </patternFill>
      </fill>
    </dxf>
    <dxf>
      <font>
        <color auto="1"/>
      </font>
      <fill>
        <patternFill>
          <bgColor rgb="FFBCE292"/>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rgb="FFFF00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ill>
        <patternFill>
          <bgColor rgb="FF92D050"/>
        </patternFill>
      </fill>
    </dxf>
    <dxf>
      <fill>
        <patternFill>
          <bgColor rgb="FF92D050"/>
        </patternFill>
      </fill>
    </dxf>
    <dxf>
      <fill>
        <patternFill>
          <bgColor theme="5" tint="0.59996337778862885"/>
        </patternFill>
      </fill>
    </dxf>
    <dxf>
      <fill>
        <patternFill>
          <bgColor rgb="FFFF0000"/>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CCFFFF"/>
      <color rgb="FFC6E0B4"/>
      <color rgb="FFBCE292"/>
      <color rgb="FF92E292"/>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fety@britishrowing.org" TargetMode="External"/><Relationship Id="rId1" Type="http://schemas.openxmlformats.org/officeDocument/2006/relationships/hyperlink" Target="https://www.britishrowing.org/knowledge/safety/rowing-safety-contacts/"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election activeCell="A14" sqref="A14"/>
    </sheetView>
  </sheetViews>
  <sheetFormatPr defaultRowHeight="15" x14ac:dyDescent="0.25"/>
  <cols>
    <col min="1" max="1" width="115.5703125" style="127" customWidth="1"/>
    <col min="2" max="16384" width="9.140625" style="127"/>
  </cols>
  <sheetData>
    <row r="1" spans="1:1" x14ac:dyDescent="0.25">
      <c r="A1" s="126" t="s">
        <v>744</v>
      </c>
    </row>
    <row r="3" spans="1:1" ht="30" x14ac:dyDescent="0.25">
      <c r="A3" s="127" t="s">
        <v>745</v>
      </c>
    </row>
    <row r="5" spans="1:1" ht="30" x14ac:dyDescent="0.25">
      <c r="A5" s="127" t="s">
        <v>748</v>
      </c>
    </row>
    <row r="7" spans="1:1" ht="30" x14ac:dyDescent="0.25">
      <c r="A7" s="127" t="s">
        <v>749</v>
      </c>
    </row>
    <row r="9" spans="1:1" ht="30" x14ac:dyDescent="0.25">
      <c r="A9" s="127" t="s">
        <v>750</v>
      </c>
    </row>
    <row r="11" spans="1:1" ht="30" x14ac:dyDescent="0.25">
      <c r="A11" s="127" t="s">
        <v>751</v>
      </c>
    </row>
    <row r="12" spans="1:1" x14ac:dyDescent="0.25">
      <c r="A12" s="128" t="s">
        <v>746</v>
      </c>
    </row>
    <row r="14" spans="1:1" x14ac:dyDescent="0.25">
      <c r="A14" s="127" t="s">
        <v>752</v>
      </c>
    </row>
    <row r="15" spans="1:1" x14ac:dyDescent="0.25">
      <c r="A15" s="128" t="s">
        <v>747</v>
      </c>
    </row>
  </sheetData>
  <hyperlinks>
    <hyperlink ref="A12" r:id="rId1"/>
    <hyperlink ref="A15"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
  <sheetViews>
    <sheetView workbookViewId="0">
      <pane ySplit="1" topLeftCell="A2" activePane="bottomLeft" state="frozen"/>
      <selection pane="bottomLeft" activeCell="C6" sqref="C3:C6"/>
    </sheetView>
  </sheetViews>
  <sheetFormatPr defaultColWidth="8.85546875" defaultRowHeight="14.25" x14ac:dyDescent="0.2"/>
  <cols>
    <col min="1" max="1" width="40.42578125" style="3" customWidth="1"/>
    <col min="2" max="2" width="51.85546875" style="3" customWidth="1"/>
    <col min="3" max="3" width="9.7109375" style="20" customWidth="1"/>
    <col min="4" max="4" width="13.7109375" style="7" customWidth="1"/>
    <col min="5" max="5" width="35.7109375" style="25" customWidth="1"/>
    <col min="6" max="6" width="15.7109375" style="25" customWidth="1"/>
    <col min="7" max="8" width="12.7109375" style="25" customWidth="1"/>
    <col min="9" max="9" width="0" style="7" hidden="1" customWidth="1"/>
    <col min="10" max="16384" width="8.85546875" style="7"/>
  </cols>
  <sheetData>
    <row r="1" spans="1:9" s="2" customFormat="1" ht="16.899999999999999" customHeight="1" x14ac:dyDescent="0.25">
      <c r="A1" s="113" t="s">
        <v>33</v>
      </c>
      <c r="B1" s="113"/>
      <c r="C1" s="37"/>
      <c r="D1" s="112" t="str">
        <f>IF(I76,"you have answered all the questions in this section","the assessment is not complete")</f>
        <v>the assessment is not complete</v>
      </c>
      <c r="E1" s="112"/>
      <c r="F1" s="112"/>
      <c r="G1" s="37"/>
      <c r="H1" s="37"/>
      <c r="I1" s="37"/>
    </row>
    <row r="2" spans="1:9" s="3" customFormat="1" ht="15.6" customHeight="1" x14ac:dyDescent="0.2">
      <c r="A2" s="124" t="s">
        <v>34</v>
      </c>
      <c r="B2" s="125"/>
      <c r="C2" s="38" t="s">
        <v>63</v>
      </c>
      <c r="D2" s="82"/>
      <c r="E2" s="40" t="s">
        <v>44</v>
      </c>
      <c r="F2" s="40" t="s">
        <v>45</v>
      </c>
      <c r="G2" s="40" t="s">
        <v>46</v>
      </c>
      <c r="H2" s="41" t="s">
        <v>47</v>
      </c>
      <c r="I2" s="42"/>
    </row>
    <row r="3" spans="1:9" ht="25.5" x14ac:dyDescent="0.2">
      <c r="A3" s="65" t="s">
        <v>427</v>
      </c>
      <c r="B3" s="47" t="s">
        <v>428</v>
      </c>
      <c r="C3" s="21"/>
      <c r="D3" s="45" t="str">
        <f>IF(C3="","answer            y, n, or p", IF(C3="y","complete", "further action is required"))</f>
        <v>answer            y, n, or p</v>
      </c>
      <c r="E3" s="24"/>
      <c r="F3" s="24"/>
      <c r="G3" s="24"/>
      <c r="H3" s="24"/>
      <c r="I3" s="72" t="b">
        <f>OR(C3="Y",C3="P",C3="N")</f>
        <v>0</v>
      </c>
    </row>
    <row r="4" spans="1:9" ht="25.5" x14ac:dyDescent="0.2">
      <c r="A4" s="48"/>
      <c r="B4" s="47" t="s">
        <v>429</v>
      </c>
      <c r="C4" s="21"/>
      <c r="D4" s="45" t="str">
        <f t="shared" ref="D4:D11" si="0">IF(C4="","answer            y, n, or p", IF(C4="y","complete", "further action is required"))</f>
        <v>answer            y, n, or p</v>
      </c>
      <c r="E4" s="24"/>
      <c r="F4" s="24"/>
      <c r="G4" s="24"/>
      <c r="H4" s="24"/>
      <c r="I4" s="72" t="b">
        <f t="shared" ref="I4:I67" si="1">OR(C4="Y",C4="P",C4="N")</f>
        <v>0</v>
      </c>
    </row>
    <row r="5" spans="1:9" ht="25.5" x14ac:dyDescent="0.2">
      <c r="A5" s="99"/>
      <c r="B5" s="47" t="s">
        <v>432</v>
      </c>
      <c r="C5" s="21"/>
      <c r="D5" s="45" t="str">
        <f>IF(C5="","answer            y, n, or p", IF(C5="y","complete", "further action is required"))</f>
        <v>answer            y, n, or p</v>
      </c>
      <c r="E5" s="24"/>
      <c r="F5" s="24"/>
      <c r="G5" s="24"/>
      <c r="H5" s="24"/>
      <c r="I5" s="72" t="b">
        <f t="shared" si="1"/>
        <v>0</v>
      </c>
    </row>
    <row r="6" spans="1:9" ht="25.5" x14ac:dyDescent="0.2">
      <c r="A6" s="57" t="s">
        <v>430</v>
      </c>
      <c r="B6" s="47" t="s">
        <v>431</v>
      </c>
      <c r="C6" s="21"/>
      <c r="D6" s="45" t="str">
        <f t="shared" si="0"/>
        <v>answer            y, n, or p</v>
      </c>
      <c r="E6" s="24"/>
      <c r="F6" s="24"/>
      <c r="G6" s="24"/>
      <c r="H6" s="24"/>
      <c r="I6" s="72" t="b">
        <f t="shared" si="1"/>
        <v>0</v>
      </c>
    </row>
    <row r="7" spans="1:9" ht="25.5" x14ac:dyDescent="0.2">
      <c r="A7" s="52"/>
      <c r="B7" s="47" t="s">
        <v>723</v>
      </c>
      <c r="C7" s="21"/>
      <c r="D7" s="45" t="str">
        <f t="shared" si="0"/>
        <v>answer            y, n, or p</v>
      </c>
      <c r="E7" s="24"/>
      <c r="F7" s="24"/>
      <c r="G7" s="24"/>
      <c r="H7" s="24"/>
      <c r="I7" s="72" t="b">
        <f t="shared" si="1"/>
        <v>0</v>
      </c>
    </row>
    <row r="8" spans="1:9" ht="25.5" x14ac:dyDescent="0.2">
      <c r="A8" s="65" t="s">
        <v>1</v>
      </c>
      <c r="B8" s="47" t="s">
        <v>651</v>
      </c>
      <c r="C8" s="21"/>
      <c r="D8" s="45" t="str">
        <f t="shared" si="0"/>
        <v>answer            y, n, or p</v>
      </c>
      <c r="E8" s="24"/>
      <c r="F8" s="24"/>
      <c r="G8" s="24"/>
      <c r="H8" s="24"/>
      <c r="I8" s="72" t="b">
        <f t="shared" si="1"/>
        <v>0</v>
      </c>
    </row>
    <row r="9" spans="1:9" ht="25.5" x14ac:dyDescent="0.2">
      <c r="A9" s="48"/>
      <c r="B9" s="59" t="s">
        <v>433</v>
      </c>
      <c r="C9" s="21"/>
      <c r="D9" s="45" t="str">
        <f t="shared" si="0"/>
        <v>answer            y, n, or p</v>
      </c>
      <c r="E9" s="24"/>
      <c r="F9" s="24"/>
      <c r="G9" s="24"/>
      <c r="H9" s="24"/>
      <c r="I9" s="72" t="b">
        <f t="shared" si="1"/>
        <v>0</v>
      </c>
    </row>
    <row r="10" spans="1:9" ht="51" x14ac:dyDescent="0.2">
      <c r="A10" s="48"/>
      <c r="B10" s="59" t="s">
        <v>92</v>
      </c>
      <c r="C10" s="21"/>
      <c r="D10" s="45" t="str">
        <f t="shared" si="0"/>
        <v>answer            y, n, or p</v>
      </c>
      <c r="E10" s="24"/>
      <c r="F10" s="24"/>
      <c r="G10" s="24"/>
      <c r="H10" s="24"/>
      <c r="I10" s="72" t="b">
        <f t="shared" si="1"/>
        <v>0</v>
      </c>
    </row>
    <row r="11" spans="1:9" ht="25.5" x14ac:dyDescent="0.2">
      <c r="A11" s="52"/>
      <c r="B11" s="59" t="s">
        <v>434</v>
      </c>
      <c r="C11" s="21"/>
      <c r="D11" s="45" t="str">
        <f t="shared" si="0"/>
        <v>answer            y, n, or p</v>
      </c>
      <c r="E11" s="24"/>
      <c r="F11" s="24"/>
      <c r="G11" s="24"/>
      <c r="H11" s="24"/>
      <c r="I11" s="72" t="b">
        <f t="shared" si="1"/>
        <v>0</v>
      </c>
    </row>
    <row r="12" spans="1:9" s="3" customFormat="1" ht="15.6" customHeight="1" x14ac:dyDescent="0.2">
      <c r="A12" s="124" t="s">
        <v>35</v>
      </c>
      <c r="B12" s="125"/>
      <c r="C12" s="38" t="s">
        <v>63</v>
      </c>
      <c r="D12" s="82"/>
      <c r="E12" s="40" t="s">
        <v>44</v>
      </c>
      <c r="F12" s="40" t="s">
        <v>45</v>
      </c>
      <c r="G12" s="40" t="s">
        <v>46</v>
      </c>
      <c r="H12" s="41" t="s">
        <v>47</v>
      </c>
      <c r="I12" s="72"/>
    </row>
    <row r="13" spans="1:9" ht="25.5" x14ac:dyDescent="0.2">
      <c r="A13" s="57" t="s">
        <v>435</v>
      </c>
      <c r="B13" s="47" t="s">
        <v>56</v>
      </c>
      <c r="C13" s="21"/>
      <c r="D13" s="45" t="str">
        <f t="shared" ref="D13:D23" si="2">IF(C13="","answer            y, n, or p", IF(C13="y","complete", "further action is required"))</f>
        <v>answer            y, n, or p</v>
      </c>
      <c r="E13" s="24"/>
      <c r="F13" s="24"/>
      <c r="G13" s="24"/>
      <c r="H13" s="24"/>
      <c r="I13" s="72" t="b">
        <f t="shared" si="1"/>
        <v>0</v>
      </c>
    </row>
    <row r="14" spans="1:9" ht="25.5" x14ac:dyDescent="0.2">
      <c r="A14" s="48"/>
      <c r="B14" s="47" t="s">
        <v>429</v>
      </c>
      <c r="C14" s="21"/>
      <c r="D14" s="45" t="str">
        <f t="shared" si="2"/>
        <v>answer            y, n, or p</v>
      </c>
      <c r="E14" s="24"/>
      <c r="F14" s="24"/>
      <c r="G14" s="24"/>
      <c r="H14" s="24"/>
      <c r="I14" s="72" t="b">
        <f t="shared" si="1"/>
        <v>0</v>
      </c>
    </row>
    <row r="15" spans="1:9" ht="25.5" x14ac:dyDescent="0.2">
      <c r="A15" s="57" t="s">
        <v>430</v>
      </c>
      <c r="B15" s="47" t="s">
        <v>438</v>
      </c>
      <c r="C15" s="21"/>
      <c r="D15" s="45" t="str">
        <f t="shared" si="2"/>
        <v>answer            y, n, or p</v>
      </c>
      <c r="E15" s="24"/>
      <c r="F15" s="24"/>
      <c r="G15" s="24"/>
      <c r="H15" s="24"/>
      <c r="I15" s="72" t="b">
        <f t="shared" si="1"/>
        <v>0</v>
      </c>
    </row>
    <row r="16" spans="1:9" ht="25.5" x14ac:dyDescent="0.2">
      <c r="A16" s="48"/>
      <c r="B16" s="47" t="s">
        <v>439</v>
      </c>
      <c r="C16" s="21"/>
      <c r="D16" s="45" t="str">
        <f t="shared" si="2"/>
        <v>answer            y, n, or p</v>
      </c>
      <c r="E16" s="24"/>
      <c r="F16" s="24"/>
      <c r="G16" s="24"/>
      <c r="H16" s="24"/>
      <c r="I16" s="72" t="b">
        <f t="shared" si="1"/>
        <v>0</v>
      </c>
    </row>
    <row r="17" spans="1:9" ht="25.5" x14ac:dyDescent="0.2">
      <c r="A17" s="100"/>
      <c r="B17" s="47" t="s">
        <v>432</v>
      </c>
      <c r="C17" s="21"/>
      <c r="D17" s="45" t="str">
        <f t="shared" si="2"/>
        <v>answer            y, n, or p</v>
      </c>
      <c r="E17" s="24"/>
      <c r="F17" s="24"/>
      <c r="G17" s="24"/>
      <c r="H17" s="24"/>
      <c r="I17" s="72" t="b">
        <f t="shared" si="1"/>
        <v>0</v>
      </c>
    </row>
    <row r="18" spans="1:9" ht="25.5" x14ac:dyDescent="0.2">
      <c r="A18" s="65" t="s">
        <v>1</v>
      </c>
      <c r="B18" s="59" t="s">
        <v>651</v>
      </c>
      <c r="C18" s="21"/>
      <c r="D18" s="45" t="str">
        <f t="shared" si="2"/>
        <v>answer            y, n, or p</v>
      </c>
      <c r="E18" s="24"/>
      <c r="F18" s="24"/>
      <c r="G18" s="24"/>
      <c r="H18" s="24"/>
      <c r="I18" s="72" t="b">
        <f t="shared" si="1"/>
        <v>0</v>
      </c>
    </row>
    <row r="19" spans="1:9" ht="25.5" x14ac:dyDescent="0.2">
      <c r="A19" s="48"/>
      <c r="B19" s="59" t="s">
        <v>433</v>
      </c>
      <c r="C19" s="21"/>
      <c r="D19" s="45" t="str">
        <f t="shared" si="2"/>
        <v>answer            y, n, or p</v>
      </c>
      <c r="E19" s="24"/>
      <c r="F19" s="24"/>
      <c r="G19" s="24"/>
      <c r="H19" s="24"/>
      <c r="I19" s="72" t="b">
        <f t="shared" si="1"/>
        <v>0</v>
      </c>
    </row>
    <row r="20" spans="1:9" ht="38.25" x14ac:dyDescent="0.2">
      <c r="A20" s="48"/>
      <c r="B20" s="59" t="s">
        <v>436</v>
      </c>
      <c r="C20" s="21"/>
      <c r="D20" s="45" t="str">
        <f t="shared" si="2"/>
        <v>answer            y, n, or p</v>
      </c>
      <c r="E20" s="24"/>
      <c r="F20" s="24"/>
      <c r="G20" s="24"/>
      <c r="H20" s="24"/>
      <c r="I20" s="72" t="b">
        <f t="shared" si="1"/>
        <v>0</v>
      </c>
    </row>
    <row r="21" spans="1:9" ht="25.5" x14ac:dyDescent="0.2">
      <c r="A21" s="48"/>
      <c r="B21" s="59" t="s">
        <v>437</v>
      </c>
      <c r="C21" s="21"/>
      <c r="D21" s="45" t="str">
        <f t="shared" si="2"/>
        <v>answer            y, n, or p</v>
      </c>
      <c r="E21" s="24"/>
      <c r="F21" s="24"/>
      <c r="G21" s="24"/>
      <c r="H21" s="24"/>
      <c r="I21" s="72" t="b">
        <f t="shared" si="1"/>
        <v>0</v>
      </c>
    </row>
    <row r="22" spans="1:9" ht="25.5" x14ac:dyDescent="0.2">
      <c r="A22" s="48"/>
      <c r="B22" s="59" t="s">
        <v>652</v>
      </c>
      <c r="C22" s="21"/>
      <c r="D22" s="45" t="str">
        <f t="shared" si="2"/>
        <v>answer            y, n, or p</v>
      </c>
      <c r="E22" s="24"/>
      <c r="F22" s="24"/>
      <c r="G22" s="24"/>
      <c r="H22" s="24"/>
      <c r="I22" s="72" t="b">
        <f t="shared" si="1"/>
        <v>0</v>
      </c>
    </row>
    <row r="23" spans="1:9" ht="25.5" x14ac:dyDescent="0.2">
      <c r="A23" s="52"/>
      <c r="B23" s="59" t="s">
        <v>434</v>
      </c>
      <c r="C23" s="21"/>
      <c r="D23" s="45" t="str">
        <f t="shared" si="2"/>
        <v>answer            y, n, or p</v>
      </c>
      <c r="E23" s="24"/>
      <c r="F23" s="24"/>
      <c r="G23" s="24"/>
      <c r="H23" s="24"/>
      <c r="I23" s="72" t="b">
        <f t="shared" si="1"/>
        <v>0</v>
      </c>
    </row>
    <row r="24" spans="1:9" s="3" customFormat="1" ht="15.6" customHeight="1" x14ac:dyDescent="0.2">
      <c r="A24" s="124" t="s">
        <v>36</v>
      </c>
      <c r="B24" s="125"/>
      <c r="C24" s="38" t="s">
        <v>63</v>
      </c>
      <c r="D24" s="82"/>
      <c r="E24" s="40" t="s">
        <v>44</v>
      </c>
      <c r="F24" s="40" t="s">
        <v>45</v>
      </c>
      <c r="G24" s="40" t="s">
        <v>46</v>
      </c>
      <c r="H24" s="41" t="s">
        <v>47</v>
      </c>
      <c r="I24" s="72"/>
    </row>
    <row r="25" spans="1:9" ht="25.5" x14ac:dyDescent="0.2">
      <c r="A25" s="57" t="s">
        <v>435</v>
      </c>
      <c r="B25" s="59" t="s">
        <v>56</v>
      </c>
      <c r="C25" s="21"/>
      <c r="D25" s="45" t="str">
        <f t="shared" ref="D25:D37" si="3">IF(C25="","answer            y, n, or p", IF(C25="y","complete", "further action is required"))</f>
        <v>answer            y, n, or p</v>
      </c>
      <c r="E25" s="24"/>
      <c r="F25" s="24"/>
      <c r="G25" s="24"/>
      <c r="H25" s="24"/>
      <c r="I25" s="72" t="b">
        <f t="shared" si="1"/>
        <v>0</v>
      </c>
    </row>
    <row r="26" spans="1:9" ht="25.5" x14ac:dyDescent="0.2">
      <c r="A26" s="48"/>
      <c r="B26" s="47" t="s">
        <v>429</v>
      </c>
      <c r="C26" s="21"/>
      <c r="D26" s="45" t="str">
        <f t="shared" si="3"/>
        <v>answer            y, n, or p</v>
      </c>
      <c r="E26" s="24"/>
      <c r="F26" s="24"/>
      <c r="G26" s="24"/>
      <c r="H26" s="24"/>
      <c r="I26" s="72" t="b">
        <f t="shared" si="1"/>
        <v>0</v>
      </c>
    </row>
    <row r="27" spans="1:9" ht="25.5" x14ac:dyDescent="0.2">
      <c r="A27" s="48"/>
      <c r="B27" s="47" t="s">
        <v>724</v>
      </c>
      <c r="C27" s="21"/>
      <c r="D27" s="45" t="str">
        <f t="shared" si="3"/>
        <v>answer            y, n, or p</v>
      </c>
      <c r="E27" s="24"/>
      <c r="F27" s="24"/>
      <c r="G27" s="24"/>
      <c r="H27" s="24"/>
      <c r="I27" s="72" t="b">
        <f t="shared" si="1"/>
        <v>0</v>
      </c>
    </row>
    <row r="28" spans="1:9" ht="25.5" x14ac:dyDescent="0.2">
      <c r="A28" s="48"/>
      <c r="B28" s="47" t="s">
        <v>725</v>
      </c>
      <c r="C28" s="21"/>
      <c r="D28" s="45" t="str">
        <f t="shared" si="3"/>
        <v>answer            y, n, or p</v>
      </c>
      <c r="E28" s="24"/>
      <c r="F28" s="24"/>
      <c r="G28" s="24"/>
      <c r="H28" s="24"/>
      <c r="I28" s="72" t="b">
        <f t="shared" si="1"/>
        <v>0</v>
      </c>
    </row>
    <row r="29" spans="1:9" ht="25.5" x14ac:dyDescent="0.2">
      <c r="A29" s="48"/>
      <c r="B29" s="47" t="s">
        <v>726</v>
      </c>
      <c r="C29" s="21"/>
      <c r="D29" s="45" t="str">
        <f t="shared" si="3"/>
        <v>answer            y, n, or p</v>
      </c>
      <c r="E29" s="24"/>
      <c r="F29" s="24"/>
      <c r="G29" s="24"/>
      <c r="H29" s="24"/>
      <c r="I29" s="72" t="b">
        <f t="shared" si="1"/>
        <v>0</v>
      </c>
    </row>
    <row r="30" spans="1:9" ht="25.5" x14ac:dyDescent="0.2">
      <c r="A30" s="48"/>
      <c r="B30" s="47" t="s">
        <v>727</v>
      </c>
      <c r="C30" s="21"/>
      <c r="D30" s="45" t="str">
        <f t="shared" si="3"/>
        <v>answer            y, n, or p</v>
      </c>
      <c r="E30" s="24"/>
      <c r="F30" s="24"/>
      <c r="G30" s="24"/>
      <c r="H30" s="24"/>
      <c r="I30" s="72" t="b">
        <f t="shared" si="1"/>
        <v>0</v>
      </c>
    </row>
    <row r="31" spans="1:9" ht="25.5" x14ac:dyDescent="0.2">
      <c r="A31" s="52"/>
      <c r="B31" s="47" t="s">
        <v>432</v>
      </c>
      <c r="C31" s="21"/>
      <c r="D31" s="45" t="str">
        <f t="shared" si="3"/>
        <v>answer            y, n, or p</v>
      </c>
      <c r="E31" s="24"/>
      <c r="F31" s="24"/>
      <c r="G31" s="24"/>
      <c r="H31" s="24"/>
      <c r="I31" s="72" t="b">
        <f t="shared" si="1"/>
        <v>0</v>
      </c>
    </row>
    <row r="32" spans="1:9" ht="25.5" x14ac:dyDescent="0.2">
      <c r="A32" s="65" t="s">
        <v>1</v>
      </c>
      <c r="B32" s="59" t="s">
        <v>651</v>
      </c>
      <c r="C32" s="21"/>
      <c r="D32" s="45" t="str">
        <f t="shared" si="3"/>
        <v>answer            y, n, or p</v>
      </c>
      <c r="E32" s="24"/>
      <c r="F32" s="24"/>
      <c r="G32" s="24"/>
      <c r="H32" s="24"/>
      <c r="I32" s="72" t="b">
        <f t="shared" si="1"/>
        <v>0</v>
      </c>
    </row>
    <row r="33" spans="1:9" ht="25.5" x14ac:dyDescent="0.2">
      <c r="A33" s="99"/>
      <c r="B33" s="59" t="s">
        <v>433</v>
      </c>
      <c r="C33" s="21"/>
      <c r="D33" s="45" t="str">
        <f t="shared" si="3"/>
        <v>answer            y, n, or p</v>
      </c>
      <c r="E33" s="24"/>
      <c r="F33" s="24"/>
      <c r="G33" s="24"/>
      <c r="H33" s="24"/>
      <c r="I33" s="72" t="b">
        <f t="shared" si="1"/>
        <v>0</v>
      </c>
    </row>
    <row r="34" spans="1:9" ht="38.25" x14ac:dyDescent="0.2">
      <c r="A34" s="48"/>
      <c r="B34" s="59" t="s">
        <v>436</v>
      </c>
      <c r="C34" s="21"/>
      <c r="D34" s="45" t="str">
        <f t="shared" si="3"/>
        <v>answer            y, n, or p</v>
      </c>
      <c r="E34" s="24"/>
      <c r="F34" s="24"/>
      <c r="G34" s="24"/>
      <c r="H34" s="24"/>
      <c r="I34" s="72" t="b">
        <f t="shared" si="1"/>
        <v>0</v>
      </c>
    </row>
    <row r="35" spans="1:9" ht="25.5" x14ac:dyDescent="0.2">
      <c r="A35" s="48"/>
      <c r="B35" s="59" t="s">
        <v>437</v>
      </c>
      <c r="C35" s="21"/>
      <c r="D35" s="45" t="str">
        <f t="shared" si="3"/>
        <v>answer            y, n, or p</v>
      </c>
      <c r="E35" s="24"/>
      <c r="F35" s="24"/>
      <c r="G35" s="24"/>
      <c r="H35" s="24"/>
      <c r="I35" s="72" t="b">
        <f t="shared" si="1"/>
        <v>0</v>
      </c>
    </row>
    <row r="36" spans="1:9" ht="25.5" x14ac:dyDescent="0.2">
      <c r="A36" s="48"/>
      <c r="B36" s="59" t="s">
        <v>652</v>
      </c>
      <c r="C36" s="21"/>
      <c r="D36" s="45" t="str">
        <f t="shared" si="3"/>
        <v>answer            y, n, or p</v>
      </c>
      <c r="E36" s="24"/>
      <c r="F36" s="24"/>
      <c r="G36" s="24"/>
      <c r="H36" s="24"/>
      <c r="I36" s="72" t="b">
        <f t="shared" si="1"/>
        <v>0</v>
      </c>
    </row>
    <row r="37" spans="1:9" ht="25.5" x14ac:dyDescent="0.2">
      <c r="A37" s="52"/>
      <c r="B37" s="59" t="s">
        <v>434</v>
      </c>
      <c r="C37" s="21"/>
      <c r="D37" s="45" t="str">
        <f t="shared" si="3"/>
        <v>answer            y, n, or p</v>
      </c>
      <c r="E37" s="24"/>
      <c r="F37" s="24"/>
      <c r="G37" s="24"/>
      <c r="H37" s="24"/>
      <c r="I37" s="72" t="b">
        <f t="shared" si="1"/>
        <v>0</v>
      </c>
    </row>
    <row r="38" spans="1:9" s="3" customFormat="1" ht="15.6" customHeight="1" x14ac:dyDescent="0.2">
      <c r="A38" s="124" t="s">
        <v>37</v>
      </c>
      <c r="B38" s="125"/>
      <c r="C38" s="38" t="s">
        <v>63</v>
      </c>
      <c r="D38" s="82"/>
      <c r="E38" s="40" t="s">
        <v>44</v>
      </c>
      <c r="F38" s="40" t="s">
        <v>45</v>
      </c>
      <c r="G38" s="40" t="s">
        <v>46</v>
      </c>
      <c r="H38" s="41" t="s">
        <v>47</v>
      </c>
      <c r="I38" s="72"/>
    </row>
    <row r="39" spans="1:9" ht="25.5" x14ac:dyDescent="0.2">
      <c r="A39" s="57" t="s">
        <v>435</v>
      </c>
      <c r="B39" s="59" t="s">
        <v>56</v>
      </c>
      <c r="C39" s="21"/>
      <c r="D39" s="45" t="str">
        <f t="shared" ref="D39:D46" si="4">IF(C39="","answer            y, n, or p", IF(C39="y","complete", "further action is required"))</f>
        <v>answer            y, n, or p</v>
      </c>
      <c r="E39" s="24"/>
      <c r="F39" s="24"/>
      <c r="G39" s="24"/>
      <c r="H39" s="24"/>
      <c r="I39" s="72" t="b">
        <f t="shared" si="1"/>
        <v>0</v>
      </c>
    </row>
    <row r="40" spans="1:9" ht="25.5" x14ac:dyDescent="0.2">
      <c r="A40" s="48"/>
      <c r="B40" s="47" t="s">
        <v>650</v>
      </c>
      <c r="C40" s="21"/>
      <c r="D40" s="45" t="str">
        <f t="shared" si="4"/>
        <v>answer            y, n, or p</v>
      </c>
      <c r="E40" s="24"/>
      <c r="F40" s="24"/>
      <c r="G40" s="24"/>
      <c r="H40" s="24"/>
      <c r="I40" s="72" t="b">
        <f t="shared" si="1"/>
        <v>0</v>
      </c>
    </row>
    <row r="41" spans="1:9" ht="25.5" x14ac:dyDescent="0.2">
      <c r="A41" s="65" t="s">
        <v>1</v>
      </c>
      <c r="B41" s="59" t="s">
        <v>651</v>
      </c>
      <c r="C41" s="21"/>
      <c r="D41" s="45" t="str">
        <f t="shared" si="4"/>
        <v>answer            y, n, or p</v>
      </c>
      <c r="E41" s="24"/>
      <c r="F41" s="24"/>
      <c r="G41" s="24"/>
      <c r="H41" s="24"/>
      <c r="I41" s="72" t="b">
        <f t="shared" si="1"/>
        <v>0</v>
      </c>
    </row>
    <row r="42" spans="1:9" ht="25.5" x14ac:dyDescent="0.2">
      <c r="A42" s="99"/>
      <c r="B42" s="59" t="s">
        <v>433</v>
      </c>
      <c r="C42" s="21"/>
      <c r="D42" s="45" t="str">
        <f t="shared" si="4"/>
        <v>answer            y, n, or p</v>
      </c>
      <c r="E42" s="24"/>
      <c r="F42" s="24"/>
      <c r="G42" s="24"/>
      <c r="H42" s="24"/>
      <c r="I42" s="72" t="b">
        <f t="shared" si="1"/>
        <v>0</v>
      </c>
    </row>
    <row r="43" spans="1:9" ht="38.25" x14ac:dyDescent="0.2">
      <c r="A43" s="48"/>
      <c r="B43" s="59" t="s">
        <v>436</v>
      </c>
      <c r="C43" s="21"/>
      <c r="D43" s="45" t="str">
        <f t="shared" si="4"/>
        <v>answer            y, n, or p</v>
      </c>
      <c r="E43" s="24"/>
      <c r="F43" s="24"/>
      <c r="G43" s="24"/>
      <c r="H43" s="24"/>
      <c r="I43" s="72" t="b">
        <f t="shared" si="1"/>
        <v>0</v>
      </c>
    </row>
    <row r="44" spans="1:9" ht="25.5" x14ac:dyDescent="0.2">
      <c r="A44" s="48"/>
      <c r="B44" s="59" t="s">
        <v>437</v>
      </c>
      <c r="C44" s="21"/>
      <c r="D44" s="45" t="str">
        <f t="shared" si="4"/>
        <v>answer            y, n, or p</v>
      </c>
      <c r="E44" s="24"/>
      <c r="F44" s="24"/>
      <c r="G44" s="24"/>
      <c r="H44" s="24"/>
      <c r="I44" s="72" t="b">
        <f t="shared" si="1"/>
        <v>0</v>
      </c>
    </row>
    <row r="45" spans="1:9" ht="25.5" x14ac:dyDescent="0.2">
      <c r="A45" s="48"/>
      <c r="B45" s="59" t="s">
        <v>652</v>
      </c>
      <c r="C45" s="21"/>
      <c r="D45" s="45" t="str">
        <f t="shared" si="4"/>
        <v>answer            y, n, or p</v>
      </c>
      <c r="E45" s="24"/>
      <c r="F45" s="24"/>
      <c r="G45" s="24"/>
      <c r="H45" s="24"/>
      <c r="I45" s="72" t="b">
        <f t="shared" si="1"/>
        <v>0</v>
      </c>
    </row>
    <row r="46" spans="1:9" ht="25.5" x14ac:dyDescent="0.2">
      <c r="A46" s="52"/>
      <c r="B46" s="59" t="s">
        <v>434</v>
      </c>
      <c r="C46" s="21"/>
      <c r="D46" s="45" t="str">
        <f t="shared" si="4"/>
        <v>answer            y, n, or p</v>
      </c>
      <c r="E46" s="24"/>
      <c r="F46" s="24"/>
      <c r="G46" s="24"/>
      <c r="H46" s="24"/>
      <c r="I46" s="72" t="b">
        <f t="shared" si="1"/>
        <v>0</v>
      </c>
    </row>
    <row r="47" spans="1:9" s="3" customFormat="1" ht="15.6" customHeight="1" x14ac:dyDescent="0.2">
      <c r="A47" s="124" t="s">
        <v>38</v>
      </c>
      <c r="B47" s="125"/>
      <c r="C47" s="38" t="s">
        <v>63</v>
      </c>
      <c r="D47" s="82"/>
      <c r="E47" s="40" t="s">
        <v>44</v>
      </c>
      <c r="F47" s="40" t="s">
        <v>45</v>
      </c>
      <c r="G47" s="40" t="s">
        <v>46</v>
      </c>
      <c r="H47" s="41" t="s">
        <v>47</v>
      </c>
      <c r="I47" s="72"/>
    </row>
    <row r="48" spans="1:9" ht="25.5" x14ac:dyDescent="0.2">
      <c r="A48" s="101" t="s">
        <v>1</v>
      </c>
      <c r="B48" s="59" t="s">
        <v>729</v>
      </c>
      <c r="C48" s="21"/>
      <c r="D48" s="45" t="str">
        <f>IF(C48="","answer            y, n, or p", IF(C48="y","complete", "further action is required"))</f>
        <v>answer            y, n, or p</v>
      </c>
      <c r="E48" s="24"/>
      <c r="F48" s="24"/>
      <c r="G48" s="24"/>
      <c r="H48" s="24"/>
      <c r="I48" s="72" t="b">
        <f t="shared" si="1"/>
        <v>0</v>
      </c>
    </row>
    <row r="49" spans="1:9" ht="25.5" x14ac:dyDescent="0.2">
      <c r="A49" s="102"/>
      <c r="B49" s="59" t="s">
        <v>440</v>
      </c>
      <c r="C49" s="21"/>
      <c r="D49" s="45" t="str">
        <f>IF(C49="","answer            y, n, or p", IF(C49="y","complete", "further action is required"))</f>
        <v>answer            y, n, or p</v>
      </c>
      <c r="E49" s="24"/>
      <c r="F49" s="24"/>
      <c r="G49" s="24"/>
      <c r="H49" s="24"/>
      <c r="I49" s="72" t="b">
        <f t="shared" si="1"/>
        <v>0</v>
      </c>
    </row>
    <row r="50" spans="1:9" ht="25.5" x14ac:dyDescent="0.2">
      <c r="A50" s="103"/>
      <c r="B50" s="59" t="s">
        <v>728</v>
      </c>
      <c r="C50" s="21"/>
      <c r="D50" s="45" t="str">
        <f>IF(C50="","answer            y, n, or p", IF(C50="y","complete", "further action is required"))</f>
        <v>answer            y, n, or p</v>
      </c>
      <c r="E50" s="24"/>
      <c r="F50" s="24"/>
      <c r="G50" s="24"/>
      <c r="H50" s="24"/>
      <c r="I50" s="72" t="b">
        <f t="shared" si="1"/>
        <v>0</v>
      </c>
    </row>
    <row r="51" spans="1:9" ht="25.5" x14ac:dyDescent="0.2">
      <c r="A51" s="102"/>
      <c r="B51" s="59" t="s">
        <v>441</v>
      </c>
      <c r="C51" s="21"/>
      <c r="D51" s="45" t="str">
        <f>IF(C51="","answer            y, n, or p", IF(C51="y","complete", "further action is required"))</f>
        <v>answer            y, n, or p</v>
      </c>
      <c r="E51" s="24"/>
      <c r="F51" s="24"/>
      <c r="G51" s="24"/>
      <c r="H51" s="24"/>
      <c r="I51" s="72" t="b">
        <f t="shared" si="1"/>
        <v>0</v>
      </c>
    </row>
    <row r="52" spans="1:9" ht="25.5" x14ac:dyDescent="0.2">
      <c r="A52" s="104"/>
      <c r="B52" s="59" t="s">
        <v>730</v>
      </c>
      <c r="C52" s="21"/>
      <c r="D52" s="45" t="str">
        <f>IF(C52="","answer            y, n, or p", IF(C52="y","complete", "further action is required"))</f>
        <v>answer            y, n, or p</v>
      </c>
      <c r="E52" s="24"/>
      <c r="F52" s="24"/>
      <c r="G52" s="24"/>
      <c r="H52" s="24"/>
      <c r="I52" s="72" t="b">
        <f t="shared" si="1"/>
        <v>0</v>
      </c>
    </row>
    <row r="53" spans="1:9" s="3" customFormat="1" ht="15.6" customHeight="1" x14ac:dyDescent="0.2">
      <c r="A53" s="124" t="s">
        <v>39</v>
      </c>
      <c r="B53" s="125"/>
      <c r="C53" s="38" t="s">
        <v>63</v>
      </c>
      <c r="D53" s="82"/>
      <c r="E53" s="40" t="s">
        <v>44</v>
      </c>
      <c r="F53" s="40" t="s">
        <v>45</v>
      </c>
      <c r="G53" s="40" t="s">
        <v>46</v>
      </c>
      <c r="H53" s="41" t="s">
        <v>47</v>
      </c>
      <c r="I53" s="72"/>
    </row>
    <row r="54" spans="1:9" ht="25.5" x14ac:dyDescent="0.2">
      <c r="A54" s="65" t="s">
        <v>1</v>
      </c>
      <c r="B54" s="47" t="s">
        <v>442</v>
      </c>
      <c r="C54" s="21"/>
      <c r="D54" s="45" t="str">
        <f t="shared" ref="D54:D62" si="5">IF(C54="","answer            y, n, or p", IF(C54="y","complete", "further action is required"))</f>
        <v>answer            y, n, or p</v>
      </c>
      <c r="E54" s="24"/>
      <c r="F54" s="24"/>
      <c r="G54" s="24"/>
      <c r="H54" s="24"/>
      <c r="I54" s="72" t="b">
        <f t="shared" si="1"/>
        <v>0</v>
      </c>
    </row>
    <row r="55" spans="1:9" ht="25.5" x14ac:dyDescent="0.2">
      <c r="A55" s="48"/>
      <c r="B55" s="47" t="s">
        <v>731</v>
      </c>
      <c r="C55" s="21"/>
      <c r="D55" s="45" t="str">
        <f t="shared" si="5"/>
        <v>answer            y, n, or p</v>
      </c>
      <c r="E55" s="24"/>
      <c r="F55" s="24"/>
      <c r="G55" s="24"/>
      <c r="H55" s="24"/>
      <c r="I55" s="72" t="b">
        <f t="shared" si="1"/>
        <v>0</v>
      </c>
    </row>
    <row r="56" spans="1:9" ht="25.5" x14ac:dyDescent="0.2">
      <c r="A56" s="48"/>
      <c r="B56" s="47" t="s">
        <v>443</v>
      </c>
      <c r="C56" s="21"/>
      <c r="D56" s="45" t="str">
        <f t="shared" si="5"/>
        <v>answer            y, n, or p</v>
      </c>
      <c r="E56" s="24"/>
      <c r="F56" s="24"/>
      <c r="G56" s="24"/>
      <c r="H56" s="24"/>
      <c r="I56" s="72" t="b">
        <f t="shared" si="1"/>
        <v>0</v>
      </c>
    </row>
    <row r="57" spans="1:9" ht="25.5" x14ac:dyDescent="0.2">
      <c r="A57" s="52"/>
      <c r="B57" s="47" t="s">
        <v>444</v>
      </c>
      <c r="C57" s="21"/>
      <c r="D57" s="45" t="str">
        <f t="shared" si="5"/>
        <v>answer            y, n, or p</v>
      </c>
      <c r="E57" s="24"/>
      <c r="F57" s="24"/>
      <c r="G57" s="24"/>
      <c r="H57" s="24"/>
      <c r="I57" s="72" t="b">
        <f t="shared" si="1"/>
        <v>0</v>
      </c>
    </row>
    <row r="58" spans="1:9" ht="25.5" x14ac:dyDescent="0.2">
      <c r="A58" s="48" t="s">
        <v>445</v>
      </c>
      <c r="B58" s="59" t="s">
        <v>446</v>
      </c>
      <c r="C58" s="21"/>
      <c r="D58" s="45" t="str">
        <f t="shared" si="5"/>
        <v>answer            y, n, or p</v>
      </c>
      <c r="E58" s="24"/>
      <c r="F58" s="24"/>
      <c r="G58" s="24"/>
      <c r="H58" s="24"/>
      <c r="I58" s="72" t="b">
        <f t="shared" si="1"/>
        <v>0</v>
      </c>
    </row>
    <row r="59" spans="1:9" ht="25.5" x14ac:dyDescent="0.2">
      <c r="A59" s="48"/>
      <c r="B59" s="59" t="s">
        <v>732</v>
      </c>
      <c r="C59" s="21"/>
      <c r="D59" s="45" t="str">
        <f t="shared" si="5"/>
        <v>answer            y, n, or p</v>
      </c>
      <c r="E59" s="24"/>
      <c r="F59" s="24"/>
      <c r="G59" s="24"/>
      <c r="H59" s="24"/>
      <c r="I59" s="72" t="b">
        <f t="shared" si="1"/>
        <v>0</v>
      </c>
    </row>
    <row r="60" spans="1:9" ht="25.5" x14ac:dyDescent="0.2">
      <c r="A60" s="48"/>
      <c r="B60" s="59" t="s">
        <v>733</v>
      </c>
      <c r="C60" s="21"/>
      <c r="D60" s="45" t="str">
        <f t="shared" si="5"/>
        <v>answer            y, n, or p</v>
      </c>
      <c r="E60" s="24"/>
      <c r="F60" s="24"/>
      <c r="G60" s="24"/>
      <c r="H60" s="24"/>
      <c r="I60" s="72" t="b">
        <f t="shared" si="1"/>
        <v>0</v>
      </c>
    </row>
    <row r="61" spans="1:9" ht="38.25" x14ac:dyDescent="0.2">
      <c r="A61" s="48"/>
      <c r="B61" s="59" t="s">
        <v>447</v>
      </c>
      <c r="C61" s="21"/>
      <c r="D61" s="45" t="str">
        <f t="shared" si="5"/>
        <v>answer            y, n, or p</v>
      </c>
      <c r="E61" s="24"/>
      <c r="F61" s="24"/>
      <c r="G61" s="24"/>
      <c r="H61" s="24"/>
      <c r="I61" s="72" t="b">
        <f t="shared" si="1"/>
        <v>0</v>
      </c>
    </row>
    <row r="62" spans="1:9" ht="25.5" x14ac:dyDescent="0.2">
      <c r="A62" s="52"/>
      <c r="B62" s="59" t="s">
        <v>734</v>
      </c>
      <c r="C62" s="21"/>
      <c r="D62" s="45" t="str">
        <f t="shared" si="5"/>
        <v>answer            y, n, or p</v>
      </c>
      <c r="E62" s="24"/>
      <c r="F62" s="24"/>
      <c r="G62" s="24"/>
      <c r="H62" s="24"/>
      <c r="I62" s="72" t="b">
        <f t="shared" si="1"/>
        <v>0</v>
      </c>
    </row>
    <row r="63" spans="1:9" s="3" customFormat="1" ht="15.6" customHeight="1" x14ac:dyDescent="0.2">
      <c r="A63" s="124" t="s">
        <v>40</v>
      </c>
      <c r="B63" s="125"/>
      <c r="C63" s="38" t="s">
        <v>63</v>
      </c>
      <c r="D63" s="82"/>
      <c r="E63" s="40" t="s">
        <v>44</v>
      </c>
      <c r="F63" s="40" t="s">
        <v>45</v>
      </c>
      <c r="G63" s="40" t="s">
        <v>46</v>
      </c>
      <c r="H63" s="41" t="s">
        <v>47</v>
      </c>
      <c r="I63" s="72"/>
    </row>
    <row r="64" spans="1:9" ht="25.5" x14ac:dyDescent="0.2">
      <c r="A64" s="65" t="s">
        <v>1</v>
      </c>
      <c r="B64" s="47" t="s">
        <v>731</v>
      </c>
      <c r="C64" s="21"/>
      <c r="D64" s="45" t="str">
        <f t="shared" ref="D64:D69" si="6">IF(C64="","answer            y, n, or p", IF(C64="y","complete", "further action is required"))</f>
        <v>answer            y, n, or p</v>
      </c>
      <c r="E64" s="24"/>
      <c r="F64" s="24"/>
      <c r="G64" s="24"/>
      <c r="H64" s="24"/>
      <c r="I64" s="72" t="b">
        <f t="shared" si="1"/>
        <v>0</v>
      </c>
    </row>
    <row r="65" spans="1:9" ht="25.5" x14ac:dyDescent="0.2">
      <c r="A65" s="48"/>
      <c r="B65" s="47" t="s">
        <v>649</v>
      </c>
      <c r="C65" s="21"/>
      <c r="D65" s="45" t="str">
        <f t="shared" si="6"/>
        <v>answer            y, n, or p</v>
      </c>
      <c r="E65" s="24"/>
      <c r="F65" s="24"/>
      <c r="G65" s="24"/>
      <c r="H65" s="24"/>
      <c r="I65" s="72" t="b">
        <f t="shared" si="1"/>
        <v>0</v>
      </c>
    </row>
    <row r="66" spans="1:9" ht="25.5" x14ac:dyDescent="0.2">
      <c r="A66" s="57" t="s">
        <v>273</v>
      </c>
      <c r="B66" s="47" t="s">
        <v>736</v>
      </c>
      <c r="C66" s="21"/>
      <c r="D66" s="45" t="str">
        <f t="shared" si="6"/>
        <v>answer            y, n, or p</v>
      </c>
      <c r="E66" s="24"/>
      <c r="F66" s="24"/>
      <c r="G66" s="24"/>
      <c r="H66" s="24"/>
      <c r="I66" s="72" t="b">
        <f t="shared" si="1"/>
        <v>0</v>
      </c>
    </row>
    <row r="67" spans="1:9" ht="25.5" x14ac:dyDescent="0.2">
      <c r="A67" s="48"/>
      <c r="B67" s="59" t="s">
        <v>735</v>
      </c>
      <c r="C67" s="21"/>
      <c r="D67" s="45" t="str">
        <f t="shared" si="6"/>
        <v>answer            y, n, or p</v>
      </c>
      <c r="E67" s="24"/>
      <c r="F67" s="24"/>
      <c r="G67" s="24"/>
      <c r="H67" s="24"/>
      <c r="I67" s="72" t="b">
        <f t="shared" si="1"/>
        <v>0</v>
      </c>
    </row>
    <row r="68" spans="1:9" ht="25.5" x14ac:dyDescent="0.2">
      <c r="A68" s="48"/>
      <c r="B68" s="59" t="s">
        <v>504</v>
      </c>
      <c r="C68" s="21"/>
      <c r="D68" s="45" t="str">
        <f t="shared" si="6"/>
        <v>answer            y, n, or p</v>
      </c>
      <c r="E68" s="24"/>
      <c r="F68" s="24"/>
      <c r="G68" s="24"/>
      <c r="H68" s="24"/>
      <c r="I68" s="72" t="b">
        <f t="shared" ref="I68:I75" si="7">OR(C68="Y",C68="P",C68="N")</f>
        <v>0</v>
      </c>
    </row>
    <row r="69" spans="1:9" ht="25.5" x14ac:dyDescent="0.2">
      <c r="A69" s="52"/>
      <c r="B69" s="59" t="s">
        <v>737</v>
      </c>
      <c r="C69" s="21"/>
      <c r="D69" s="45" t="str">
        <f t="shared" si="6"/>
        <v>answer            y, n, or p</v>
      </c>
      <c r="E69" s="24"/>
      <c r="F69" s="24"/>
      <c r="G69" s="24"/>
      <c r="H69" s="24"/>
      <c r="I69" s="72" t="b">
        <f t="shared" si="7"/>
        <v>0</v>
      </c>
    </row>
    <row r="70" spans="1:9" s="3" customFormat="1" ht="15.6" customHeight="1" x14ac:dyDescent="0.2">
      <c r="A70" s="124" t="s">
        <v>448</v>
      </c>
      <c r="B70" s="125"/>
      <c r="C70" s="38" t="s">
        <v>63</v>
      </c>
      <c r="D70" s="82"/>
      <c r="E70" s="40" t="s">
        <v>44</v>
      </c>
      <c r="F70" s="40" t="s">
        <v>45</v>
      </c>
      <c r="G70" s="40" t="s">
        <v>46</v>
      </c>
      <c r="H70" s="41" t="s">
        <v>47</v>
      </c>
      <c r="I70" s="72"/>
    </row>
    <row r="71" spans="1:9" ht="25.5" x14ac:dyDescent="0.2">
      <c r="A71" s="65" t="s">
        <v>1</v>
      </c>
      <c r="B71" s="47" t="s">
        <v>449</v>
      </c>
      <c r="C71" s="21"/>
      <c r="D71" s="45" t="str">
        <f>IF(C71="","answer            y, n, or p", IF(C71="y","complete", "further action is required"))</f>
        <v>answer            y, n, or p</v>
      </c>
      <c r="E71" s="24"/>
      <c r="F71" s="24"/>
      <c r="G71" s="24"/>
      <c r="H71" s="24"/>
      <c r="I71" s="72" t="b">
        <f t="shared" si="7"/>
        <v>0</v>
      </c>
    </row>
    <row r="72" spans="1:9" ht="25.5" x14ac:dyDescent="0.2">
      <c r="A72" s="48"/>
      <c r="B72" s="47" t="s">
        <v>738</v>
      </c>
      <c r="C72" s="21"/>
      <c r="D72" s="45" t="str">
        <f>IF(C72="","answer            y, n, or p", IF(C72="y","complete", "further action is required"))</f>
        <v>answer            y, n, or p</v>
      </c>
      <c r="E72" s="24"/>
      <c r="F72" s="24"/>
      <c r="G72" s="24"/>
      <c r="H72" s="24"/>
      <c r="I72" s="72" t="b">
        <f t="shared" si="7"/>
        <v>0</v>
      </c>
    </row>
    <row r="73" spans="1:9" ht="25.5" x14ac:dyDescent="0.2">
      <c r="A73" s="57" t="s">
        <v>273</v>
      </c>
      <c r="B73" s="47" t="s">
        <v>450</v>
      </c>
      <c r="C73" s="21"/>
      <c r="D73" s="45" t="str">
        <f>IF(C73="","answer            y, n, or p", IF(C73="y","complete", "further action is required"))</f>
        <v>answer            y, n, or p</v>
      </c>
      <c r="E73" s="24"/>
      <c r="F73" s="24"/>
      <c r="G73" s="24"/>
      <c r="H73" s="24"/>
      <c r="I73" s="72" t="b">
        <f t="shared" si="7"/>
        <v>0</v>
      </c>
    </row>
    <row r="74" spans="1:9" ht="25.5" x14ac:dyDescent="0.2">
      <c r="A74" s="48"/>
      <c r="B74" s="59" t="s">
        <v>451</v>
      </c>
      <c r="C74" s="21"/>
      <c r="D74" s="45" t="str">
        <f>IF(C74="","answer            y, n, or p", IF(C74="y","complete", "further action is required"))</f>
        <v>answer            y, n, or p</v>
      </c>
      <c r="E74" s="24"/>
      <c r="F74" s="24"/>
      <c r="G74" s="24"/>
      <c r="H74" s="24"/>
      <c r="I74" s="72" t="b">
        <f t="shared" si="7"/>
        <v>0</v>
      </c>
    </row>
    <row r="75" spans="1:9" ht="25.5" x14ac:dyDescent="0.2">
      <c r="A75" s="52"/>
      <c r="B75" s="59" t="s">
        <v>738</v>
      </c>
      <c r="C75" s="21"/>
      <c r="D75" s="45" t="str">
        <f>IF(C75="","answer            y, n, or p", IF(C75="y","complete", "further action is required"))</f>
        <v>answer            y, n, or p</v>
      </c>
      <c r="E75" s="24"/>
      <c r="F75" s="24"/>
      <c r="G75" s="24"/>
      <c r="H75" s="24"/>
      <c r="I75" s="72" t="b">
        <f t="shared" si="7"/>
        <v>0</v>
      </c>
    </row>
    <row r="76" spans="1:9" x14ac:dyDescent="0.2">
      <c r="A76" s="42"/>
      <c r="B76" s="42"/>
      <c r="C76" s="42"/>
      <c r="D76" s="72"/>
      <c r="E76" s="72"/>
      <c r="F76" s="72"/>
      <c r="G76" s="72"/>
      <c r="H76" s="72"/>
      <c r="I76" s="72" t="b">
        <f>AND(I3:I75)</f>
        <v>0</v>
      </c>
    </row>
  </sheetData>
  <sheetProtection sheet="1" objects="1" scenarios="1" selectLockedCells="1"/>
  <mergeCells count="10">
    <mergeCell ref="D1:F1"/>
    <mergeCell ref="A1:B1"/>
    <mergeCell ref="A12:B12"/>
    <mergeCell ref="A24:B24"/>
    <mergeCell ref="A38:B38"/>
    <mergeCell ref="A70:B70"/>
    <mergeCell ref="A47:B47"/>
    <mergeCell ref="A53:B53"/>
    <mergeCell ref="A63:B63"/>
    <mergeCell ref="A2:B2"/>
  </mergeCells>
  <conditionalFormatting sqref="C3:C6 C8:C11">
    <cfRule type="cellIs" priority="110" operator="equal">
      <formula>""""""</formula>
    </cfRule>
    <cfRule type="cellIs" dxfId="104" priority="111" operator="equal">
      <formula>"n"</formula>
    </cfRule>
    <cfRule type="cellIs" dxfId="103" priority="112" operator="equal">
      <formula>"p"</formula>
    </cfRule>
    <cfRule type="cellIs" dxfId="102" priority="113" operator="equal">
      <formula>"y"</formula>
    </cfRule>
  </conditionalFormatting>
  <conditionalFormatting sqref="D54 D64:D66 D3:D6 D8:D11 D39:D41 D43:D46">
    <cfRule type="cellIs" dxfId="101" priority="240" operator="equal">
      <formula>#REF!</formula>
    </cfRule>
  </conditionalFormatting>
  <conditionalFormatting sqref="C7">
    <cfRule type="cellIs" priority="105" operator="equal">
      <formula>""""""</formula>
    </cfRule>
    <cfRule type="cellIs" dxfId="100" priority="106" operator="equal">
      <formula>"n"</formula>
    </cfRule>
    <cfRule type="cellIs" dxfId="99" priority="107" operator="equal">
      <formula>"p"</formula>
    </cfRule>
    <cfRule type="cellIs" dxfId="98" priority="108" operator="equal">
      <formula>"y"</formula>
    </cfRule>
  </conditionalFormatting>
  <conditionalFormatting sqref="D7">
    <cfRule type="cellIs" dxfId="97" priority="109" operator="equal">
      <formula>#REF!</formula>
    </cfRule>
  </conditionalFormatting>
  <conditionalFormatting sqref="D13:D23">
    <cfRule type="cellIs" dxfId="96" priority="104" operator="equal">
      <formula>#REF!</formula>
    </cfRule>
  </conditionalFormatting>
  <conditionalFormatting sqref="D25:D30 D32 D34:D37">
    <cfRule type="cellIs" dxfId="95" priority="99" operator="equal">
      <formula>#REF!</formula>
    </cfRule>
  </conditionalFormatting>
  <conditionalFormatting sqref="D48:D52">
    <cfRule type="cellIs" dxfId="94" priority="89" operator="equal">
      <formula>#REF!</formula>
    </cfRule>
  </conditionalFormatting>
  <conditionalFormatting sqref="D31">
    <cfRule type="cellIs" dxfId="93" priority="74" operator="equal">
      <formula>#REF!</formula>
    </cfRule>
  </conditionalFormatting>
  <conditionalFormatting sqref="D42">
    <cfRule type="cellIs" dxfId="92" priority="59" operator="equal">
      <formula>#REF!</formula>
    </cfRule>
  </conditionalFormatting>
  <conditionalFormatting sqref="D33">
    <cfRule type="cellIs" dxfId="91" priority="54" operator="equal">
      <formula>#REF!</formula>
    </cfRule>
  </conditionalFormatting>
  <conditionalFormatting sqref="D55:D62">
    <cfRule type="cellIs" dxfId="90" priority="49" operator="equal">
      <formula>#REF!</formula>
    </cfRule>
  </conditionalFormatting>
  <conditionalFormatting sqref="D67:D69">
    <cfRule type="cellIs" dxfId="89" priority="44" operator="equal">
      <formula>#REF!</formula>
    </cfRule>
  </conditionalFormatting>
  <conditionalFormatting sqref="D71:D73">
    <cfRule type="cellIs" dxfId="88" priority="39" operator="equal">
      <formula>#REF!</formula>
    </cfRule>
  </conditionalFormatting>
  <conditionalFormatting sqref="D74:D75">
    <cfRule type="cellIs" dxfId="87" priority="34" operator="equal">
      <formula>#REF!</formula>
    </cfRule>
  </conditionalFormatting>
  <conditionalFormatting sqref="D1:F1">
    <cfRule type="cellIs" dxfId="86" priority="29" operator="equal">
      <formula>"you have answered all the questions in this section"</formula>
    </cfRule>
  </conditionalFormatting>
  <conditionalFormatting sqref="C13:C23">
    <cfRule type="cellIs" priority="25" operator="equal">
      <formula>""""""</formula>
    </cfRule>
    <cfRule type="cellIs" dxfId="85" priority="26" operator="equal">
      <formula>"n"</formula>
    </cfRule>
    <cfRule type="cellIs" dxfId="84" priority="27" operator="equal">
      <formula>"p"</formula>
    </cfRule>
    <cfRule type="cellIs" dxfId="83" priority="28" operator="equal">
      <formula>"y"</formula>
    </cfRule>
  </conditionalFormatting>
  <conditionalFormatting sqref="C25:C37">
    <cfRule type="cellIs" priority="21" operator="equal">
      <formula>""""""</formula>
    </cfRule>
    <cfRule type="cellIs" dxfId="82" priority="22" operator="equal">
      <formula>"n"</formula>
    </cfRule>
    <cfRule type="cellIs" dxfId="81" priority="23" operator="equal">
      <formula>"p"</formula>
    </cfRule>
    <cfRule type="cellIs" dxfId="80" priority="24" operator="equal">
      <formula>"y"</formula>
    </cfRule>
  </conditionalFormatting>
  <conditionalFormatting sqref="C39:C46">
    <cfRule type="cellIs" priority="17" operator="equal">
      <formula>""""""</formula>
    </cfRule>
    <cfRule type="cellIs" dxfId="79" priority="18" operator="equal">
      <formula>"n"</formula>
    </cfRule>
    <cfRule type="cellIs" dxfId="78" priority="19" operator="equal">
      <formula>"p"</formula>
    </cfRule>
    <cfRule type="cellIs" dxfId="77" priority="20" operator="equal">
      <formula>"y"</formula>
    </cfRule>
  </conditionalFormatting>
  <conditionalFormatting sqref="C48:C52">
    <cfRule type="cellIs" priority="13" operator="equal">
      <formula>""""""</formula>
    </cfRule>
    <cfRule type="cellIs" dxfId="76" priority="14" operator="equal">
      <formula>"n"</formula>
    </cfRule>
    <cfRule type="cellIs" dxfId="75" priority="15" operator="equal">
      <formula>"p"</formula>
    </cfRule>
    <cfRule type="cellIs" dxfId="74" priority="16" operator="equal">
      <formula>"y"</formula>
    </cfRule>
  </conditionalFormatting>
  <conditionalFormatting sqref="C54:C62">
    <cfRule type="cellIs" priority="9" operator="equal">
      <formula>""""""</formula>
    </cfRule>
    <cfRule type="cellIs" dxfId="73" priority="10" operator="equal">
      <formula>"n"</formula>
    </cfRule>
    <cfRule type="cellIs" dxfId="72" priority="11" operator="equal">
      <formula>"p"</formula>
    </cfRule>
    <cfRule type="cellIs" dxfId="71" priority="12" operator="equal">
      <formula>"y"</formula>
    </cfRule>
  </conditionalFormatting>
  <conditionalFormatting sqref="C64:C69">
    <cfRule type="cellIs" priority="5" operator="equal">
      <formula>""""""</formula>
    </cfRule>
    <cfRule type="cellIs" dxfId="70" priority="6" operator="equal">
      <formula>"n"</formula>
    </cfRule>
    <cfRule type="cellIs" dxfId="69" priority="7" operator="equal">
      <formula>"p"</formula>
    </cfRule>
    <cfRule type="cellIs" dxfId="68" priority="8" operator="equal">
      <formula>"y"</formula>
    </cfRule>
  </conditionalFormatting>
  <conditionalFormatting sqref="C71:C75">
    <cfRule type="cellIs" priority="1" operator="equal">
      <formula>""""""</formula>
    </cfRule>
    <cfRule type="cellIs" dxfId="67" priority="2" operator="equal">
      <formula>"n"</formula>
    </cfRule>
    <cfRule type="cellIs" dxfId="66" priority="3" operator="equal">
      <formula>"p"</formula>
    </cfRule>
    <cfRule type="cellIs" dxfId="65" priority="4" operator="equal">
      <formula>"y"</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controls!$B$2:$B$4</xm:f>
          </x14:formula1>
          <xm:sqref>C3:C11 C13:C23 C25:C37 C39:C46 C48:C52 C54:C62 C64:C69 C71:C75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
  <sheetViews>
    <sheetView workbookViewId="0">
      <pane ySplit="1" topLeftCell="A2" activePane="bottomLeft" state="frozen"/>
      <selection pane="bottomLeft" activeCell="C9" sqref="C9:C14"/>
    </sheetView>
  </sheetViews>
  <sheetFormatPr defaultRowHeight="15" x14ac:dyDescent="0.25"/>
  <cols>
    <col min="1" max="1" width="40.42578125" style="1" customWidth="1"/>
    <col min="2" max="2" width="51.85546875" style="1" customWidth="1"/>
    <col min="3" max="3" width="9.7109375" style="31" customWidth="1"/>
    <col min="4" max="4" width="13.7109375" style="12" customWidth="1"/>
    <col min="5" max="5" width="35.7109375" style="34" customWidth="1"/>
    <col min="6" max="6" width="15.7109375" style="34" customWidth="1"/>
    <col min="7" max="8" width="12.7109375" style="34" customWidth="1"/>
    <col min="9" max="9" width="0" hidden="1" customWidth="1"/>
  </cols>
  <sheetData>
    <row r="1" spans="1:11" s="2" customFormat="1" ht="16.899999999999999" customHeight="1" x14ac:dyDescent="0.25">
      <c r="A1" s="113" t="s">
        <v>452</v>
      </c>
      <c r="B1" s="113"/>
      <c r="C1" s="63"/>
      <c r="D1" s="112" t="str">
        <f>IF(I15,"you have answered all the questions in this section","the assessment is not complete")</f>
        <v>the assessment is not complete</v>
      </c>
      <c r="E1" s="112"/>
      <c r="F1" s="112"/>
      <c r="G1" s="37"/>
      <c r="H1" s="37"/>
      <c r="I1" s="37"/>
    </row>
    <row r="2" spans="1:11" s="3" customFormat="1" ht="15.6" customHeight="1" x14ac:dyDescent="0.25">
      <c r="A2" s="118" t="s">
        <v>453</v>
      </c>
      <c r="B2" s="119"/>
      <c r="C2" s="38" t="s">
        <v>63</v>
      </c>
      <c r="D2" s="39"/>
      <c r="E2" s="40" t="s">
        <v>44</v>
      </c>
      <c r="F2" s="40" t="s">
        <v>45</v>
      </c>
      <c r="G2" s="40" t="s">
        <v>46</v>
      </c>
      <c r="H2" s="41" t="s">
        <v>47</v>
      </c>
      <c r="I2" s="42"/>
    </row>
    <row r="3" spans="1:11" s="7" customFormat="1" ht="25.5" x14ac:dyDescent="0.2">
      <c r="A3" s="65" t="s">
        <v>1</v>
      </c>
      <c r="B3" s="47" t="s">
        <v>454</v>
      </c>
      <c r="C3" s="21"/>
      <c r="D3" s="45" t="str">
        <f>IF(C3="","answer            y, n, or p", IF(C3="y","complete", "further action is required"))</f>
        <v>answer            y, n, or p</v>
      </c>
      <c r="E3" s="24"/>
      <c r="F3" s="24"/>
      <c r="G3" s="24"/>
      <c r="H3" s="24"/>
      <c r="I3" s="72" t="b">
        <f>OR(C3="P",C3="N",C3="Y")</f>
        <v>0</v>
      </c>
    </row>
    <row r="4" spans="1:11" s="7" customFormat="1" ht="25.5" x14ac:dyDescent="0.2">
      <c r="A4" s="48"/>
      <c r="B4" s="47" t="s">
        <v>455</v>
      </c>
      <c r="C4" s="21"/>
      <c r="D4" s="45" t="str">
        <f t="shared" ref="D4:D14" si="0">IF(C4="","answer            y, n, or p", IF(C4="y","complete", "further action is required"))</f>
        <v>answer            y, n, or p</v>
      </c>
      <c r="E4" s="24"/>
      <c r="F4" s="24"/>
      <c r="G4" s="24"/>
      <c r="H4" s="24"/>
      <c r="I4" s="72" t="b">
        <f>OR(C4="P",C4="N",C4="Y")</f>
        <v>0</v>
      </c>
    </row>
    <row r="5" spans="1:11" s="7" customFormat="1" ht="38.25" x14ac:dyDescent="0.2">
      <c r="A5" s="48"/>
      <c r="B5" s="47" t="s">
        <v>456</v>
      </c>
      <c r="C5" s="21"/>
      <c r="D5" s="45" t="str">
        <f t="shared" si="0"/>
        <v>answer            y, n, or p</v>
      </c>
      <c r="E5" s="24"/>
      <c r="F5" s="24"/>
      <c r="G5" s="24"/>
      <c r="H5" s="24"/>
      <c r="I5" s="72" t="b">
        <f>OR(C5="P",C5="N",C5="Y")</f>
        <v>0</v>
      </c>
    </row>
    <row r="6" spans="1:11" s="7" customFormat="1" ht="25.5" x14ac:dyDescent="0.2">
      <c r="A6" s="48"/>
      <c r="B6" s="47" t="s">
        <v>457</v>
      </c>
      <c r="C6" s="21"/>
      <c r="D6" s="45" t="str">
        <f t="shared" si="0"/>
        <v>answer            y, n, or p</v>
      </c>
      <c r="E6" s="24"/>
      <c r="F6" s="24"/>
      <c r="G6" s="24"/>
      <c r="H6" s="24"/>
      <c r="I6" s="72" t="b">
        <f>OR(C6="P",C6="N",C6="Y")</f>
        <v>0</v>
      </c>
    </row>
    <row r="7" spans="1:11" s="7" customFormat="1" ht="25.5" x14ac:dyDescent="0.2">
      <c r="A7" s="48"/>
      <c r="B7" s="47" t="s">
        <v>670</v>
      </c>
      <c r="C7" s="21"/>
      <c r="D7" s="45" t="str">
        <f t="shared" si="0"/>
        <v>answer            y, n, or p</v>
      </c>
      <c r="E7" s="24"/>
      <c r="F7" s="24"/>
      <c r="G7" s="24"/>
      <c r="H7" s="24"/>
      <c r="I7" s="72" t="b">
        <f>OR(C7="P",C7="N",C7="Y")</f>
        <v>0</v>
      </c>
    </row>
    <row r="8" spans="1:11" s="7" customFormat="1" ht="51" x14ac:dyDescent="0.2">
      <c r="A8" s="48"/>
      <c r="B8" s="47" t="s">
        <v>506</v>
      </c>
      <c r="C8" s="21"/>
      <c r="D8" s="45" t="str">
        <f>IF(C8="","answer            y, n, p, or na", IF(OR(C8="na",C59="y"),"no further is action is required", "further action is required"))</f>
        <v>answer            y, n, p, or na</v>
      </c>
      <c r="E8" s="24"/>
      <c r="F8" s="24"/>
      <c r="G8" s="24"/>
      <c r="H8" s="24"/>
      <c r="I8" s="72" t="b">
        <f>OR(C8="P",C8="N",C8="Y",C8="na")</f>
        <v>0</v>
      </c>
    </row>
    <row r="9" spans="1:11" s="7" customFormat="1" ht="51" x14ac:dyDescent="0.2">
      <c r="A9" s="48"/>
      <c r="B9" s="47" t="s">
        <v>505</v>
      </c>
      <c r="C9" s="21"/>
      <c r="D9" s="45" t="str">
        <f>IF(C9="","answer            y, n, p, or na", IF(OR(C9="na",C60="y"),"no further is action is required", "further action is required"))</f>
        <v>answer            y, n, p, or na</v>
      </c>
      <c r="E9" s="24"/>
      <c r="F9" s="24"/>
      <c r="G9" s="24"/>
      <c r="H9" s="24"/>
      <c r="I9" s="72" t="b">
        <f>OR(C9="P",C9="N",C9="Y",C9="na")</f>
        <v>0</v>
      </c>
    </row>
    <row r="10" spans="1:11" s="7" customFormat="1" ht="38.25" x14ac:dyDescent="0.2">
      <c r="A10" s="48"/>
      <c r="B10" s="47" t="s">
        <v>507</v>
      </c>
      <c r="C10" s="21"/>
      <c r="D10" s="45" t="str">
        <f t="shared" si="0"/>
        <v>answer            y, n, or p</v>
      </c>
      <c r="E10" s="24"/>
      <c r="F10" s="24"/>
      <c r="G10" s="24"/>
      <c r="H10" s="24"/>
      <c r="I10" s="72" t="b">
        <f>OR(C10="P",C10="N",C10="Y")</f>
        <v>0</v>
      </c>
    </row>
    <row r="11" spans="1:11" s="7" customFormat="1" ht="51" x14ac:dyDescent="0.2">
      <c r="A11" s="48"/>
      <c r="B11" s="47" t="s">
        <v>458</v>
      </c>
      <c r="C11" s="21"/>
      <c r="D11" s="45" t="str">
        <f>IF(C11="","answer            y, n, p, or na", IF(OR(C11="na",C62="y"),"no further is action is required", "further action is required"))</f>
        <v>answer            y, n, p, or na</v>
      </c>
      <c r="E11" s="24"/>
      <c r="F11" s="24"/>
      <c r="G11" s="24"/>
      <c r="H11" s="24"/>
      <c r="I11" s="72" t="b">
        <f>OR(C11="P",C11="N",C11="Y",C11="na")</f>
        <v>0</v>
      </c>
    </row>
    <row r="12" spans="1:11" ht="76.5" x14ac:dyDescent="0.25">
      <c r="A12" s="86"/>
      <c r="B12" s="47" t="s">
        <v>459</v>
      </c>
      <c r="C12" s="21"/>
      <c r="D12" s="45" t="str">
        <f t="shared" si="0"/>
        <v>answer            y, n, or p</v>
      </c>
      <c r="E12" s="32"/>
      <c r="F12" s="32"/>
      <c r="G12" s="32"/>
      <c r="H12" s="32"/>
      <c r="I12" s="72" t="b">
        <f>OR(C12="P",C12="N",C12="Y")</f>
        <v>0</v>
      </c>
      <c r="J12" s="7"/>
      <c r="K12" s="7"/>
    </row>
    <row r="13" spans="1:11" ht="25.5" x14ac:dyDescent="0.25">
      <c r="A13" s="86"/>
      <c r="B13" s="47" t="s">
        <v>739</v>
      </c>
      <c r="C13" s="21"/>
      <c r="D13" s="45" t="str">
        <f t="shared" si="0"/>
        <v>answer            y, n, or p</v>
      </c>
      <c r="E13" s="32"/>
      <c r="F13" s="32"/>
      <c r="G13" s="32"/>
      <c r="H13" s="32"/>
      <c r="I13" s="72" t="b">
        <f>OR(C13="P",C13="N",C13="Y")</f>
        <v>0</v>
      </c>
      <c r="J13" s="7"/>
      <c r="K13" s="7"/>
    </row>
    <row r="14" spans="1:11" ht="25.5" x14ac:dyDescent="0.25">
      <c r="A14" s="87"/>
      <c r="B14" s="47" t="s">
        <v>648</v>
      </c>
      <c r="C14" s="21"/>
      <c r="D14" s="45" t="str">
        <f t="shared" si="0"/>
        <v>answer            y, n, or p</v>
      </c>
      <c r="E14" s="32"/>
      <c r="F14" s="32"/>
      <c r="G14" s="32"/>
      <c r="H14" s="32"/>
      <c r="I14" s="72" t="b">
        <f>OR(C14="P",C14="N",C14="Y")</f>
        <v>0</v>
      </c>
      <c r="J14" s="7"/>
      <c r="K14" s="7"/>
    </row>
    <row r="15" spans="1:11" x14ac:dyDescent="0.25">
      <c r="A15" s="88"/>
      <c r="B15" s="88"/>
      <c r="C15" s="89"/>
      <c r="D15" s="90"/>
      <c r="E15" s="91"/>
      <c r="F15" s="91"/>
      <c r="G15" s="91"/>
      <c r="H15" s="91"/>
      <c r="I15" s="91" t="b">
        <f>AND(I3:I14)</f>
        <v>0</v>
      </c>
    </row>
  </sheetData>
  <sheetProtection selectLockedCells="1"/>
  <mergeCells count="3">
    <mergeCell ref="A1:B1"/>
    <mergeCell ref="A2:B2"/>
    <mergeCell ref="D1:F1"/>
  </mergeCells>
  <conditionalFormatting sqref="C3">
    <cfRule type="cellIs" priority="37" operator="equal">
      <formula>""""""</formula>
    </cfRule>
    <cfRule type="cellIs" dxfId="64" priority="38" operator="equal">
      <formula>"n"</formula>
    </cfRule>
    <cfRule type="cellIs" dxfId="63" priority="39" operator="equal">
      <formula>"p"</formula>
    </cfRule>
    <cfRule type="cellIs" dxfId="62" priority="40" operator="equal">
      <formula>"y"</formula>
    </cfRule>
  </conditionalFormatting>
  <conditionalFormatting sqref="D3:D7 D10">
    <cfRule type="cellIs" dxfId="61" priority="41" operator="equal">
      <formula>#REF!</formula>
    </cfRule>
  </conditionalFormatting>
  <conditionalFormatting sqref="D12:D14">
    <cfRule type="cellIs" dxfId="60" priority="36" operator="equal">
      <formula>#REF!</formula>
    </cfRule>
  </conditionalFormatting>
  <conditionalFormatting sqref="D8">
    <cfRule type="cellIs" dxfId="59" priority="35" operator="equal">
      <formula>$C$15</formula>
    </cfRule>
  </conditionalFormatting>
  <conditionalFormatting sqref="C10">
    <cfRule type="cellIs" priority="8" operator="equal">
      <formula>""""""</formula>
    </cfRule>
    <cfRule type="cellIs" dxfId="58" priority="9" operator="equal">
      <formula>"n"</formula>
    </cfRule>
    <cfRule type="cellIs" dxfId="57" priority="10" operator="equal">
      <formula>"p"</formula>
    </cfRule>
    <cfRule type="cellIs" dxfId="56" priority="11" operator="equal">
      <formula>"y"</formula>
    </cfRule>
  </conditionalFormatting>
  <conditionalFormatting sqref="C8:C9 C11">
    <cfRule type="cellIs" priority="16" operator="equal">
      <formula>""""""</formula>
    </cfRule>
    <cfRule type="cellIs" dxfId="55" priority="17" operator="equal">
      <formula>"n"</formula>
    </cfRule>
    <cfRule type="cellIs" dxfId="54" priority="18" operator="equal">
      <formula>"p"</formula>
    </cfRule>
    <cfRule type="cellIs" dxfId="53" priority="19" operator="equal">
      <formula>"y"</formula>
    </cfRule>
  </conditionalFormatting>
  <conditionalFormatting sqref="C4:C7">
    <cfRule type="cellIs" priority="12" operator="equal">
      <formula>""""""</formula>
    </cfRule>
    <cfRule type="cellIs" dxfId="52" priority="13" operator="equal">
      <formula>"n"</formula>
    </cfRule>
    <cfRule type="cellIs" dxfId="51" priority="14" operator="equal">
      <formula>"p"</formula>
    </cfRule>
    <cfRule type="cellIs" dxfId="50" priority="15" operator="equal">
      <formula>"y"</formula>
    </cfRule>
  </conditionalFormatting>
  <conditionalFormatting sqref="C12:C14">
    <cfRule type="cellIs" priority="4" operator="equal">
      <formula>""""""</formula>
    </cfRule>
    <cfRule type="cellIs" dxfId="49" priority="5" operator="equal">
      <formula>"n"</formula>
    </cfRule>
    <cfRule type="cellIs" dxfId="48" priority="6" operator="equal">
      <formula>"p"</formula>
    </cfRule>
    <cfRule type="cellIs" dxfId="47" priority="7" operator="equal">
      <formula>"y"</formula>
    </cfRule>
  </conditionalFormatting>
  <conditionalFormatting sqref="D9">
    <cfRule type="cellIs" dxfId="46" priority="3" operator="equal">
      <formula>$C$15</formula>
    </cfRule>
  </conditionalFormatting>
  <conditionalFormatting sqref="D11">
    <cfRule type="cellIs" dxfId="45" priority="2" operator="equal">
      <formula>$C$15</formula>
    </cfRule>
  </conditionalFormatting>
  <conditionalFormatting sqref="D1:F1">
    <cfRule type="cellIs" dxfId="44" priority="1" operator="equal">
      <formula>"you have answered all the questions in this section"</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controls!$B$2:$B$5</xm:f>
          </x14:formula1>
          <xm:sqref>C8:C9 C11</xm:sqref>
        </x14:dataValidation>
        <x14:dataValidation type="list" allowBlank="1" showInputMessage="1" showErrorMessage="1">
          <x14:formula1>
            <xm:f>controls!$B$2:$B$4</xm:f>
          </x14:formula1>
          <xm:sqref>C3:C7 C10 C12:C14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
  <sheetViews>
    <sheetView workbookViewId="0">
      <pane ySplit="1" topLeftCell="A2" activePane="bottomLeft" state="frozen"/>
      <selection pane="bottomLeft" activeCell="C13" sqref="C3:C13"/>
    </sheetView>
  </sheetViews>
  <sheetFormatPr defaultRowHeight="15" x14ac:dyDescent="0.25"/>
  <cols>
    <col min="1" max="1" width="40.42578125" style="1" customWidth="1"/>
    <col min="2" max="2" width="51.85546875" style="1" customWidth="1"/>
    <col min="3" max="3" width="9.7109375" style="31" customWidth="1"/>
    <col min="4" max="4" width="13.7109375" style="12" customWidth="1"/>
    <col min="5" max="5" width="35.7109375" style="34" customWidth="1"/>
    <col min="6" max="6" width="15.7109375" style="34" customWidth="1"/>
    <col min="7" max="8" width="12.7109375" style="34" customWidth="1"/>
    <col min="9" max="9" width="0" hidden="1" customWidth="1"/>
  </cols>
  <sheetData>
    <row r="1" spans="1:11" s="2" customFormat="1" ht="16.899999999999999" customHeight="1" x14ac:dyDescent="0.25">
      <c r="A1" s="113" t="s">
        <v>41</v>
      </c>
      <c r="B1" s="113"/>
      <c r="C1" s="63"/>
      <c r="D1" s="112" t="str">
        <f>IF(I23,"you have answered all the questions in this section","the assessment is not complete")</f>
        <v>the assessment is not complete</v>
      </c>
      <c r="E1" s="112"/>
      <c r="F1" s="112"/>
      <c r="G1" s="37"/>
      <c r="H1" s="37"/>
      <c r="I1" s="37"/>
    </row>
    <row r="2" spans="1:11" s="3" customFormat="1" ht="15.6" customHeight="1" x14ac:dyDescent="0.25">
      <c r="A2" s="118" t="s">
        <v>42</v>
      </c>
      <c r="B2" s="119"/>
      <c r="C2" s="38" t="s">
        <v>63</v>
      </c>
      <c r="D2" s="39"/>
      <c r="E2" s="40" t="s">
        <v>44</v>
      </c>
      <c r="F2" s="40" t="s">
        <v>45</v>
      </c>
      <c r="G2" s="40" t="s">
        <v>46</v>
      </c>
      <c r="H2" s="41" t="s">
        <v>47</v>
      </c>
      <c r="I2" s="42"/>
    </row>
    <row r="3" spans="1:11" s="7" customFormat="1" ht="25.5" x14ac:dyDescent="0.2">
      <c r="A3" s="65" t="s">
        <v>1</v>
      </c>
      <c r="B3" s="47" t="s">
        <v>461</v>
      </c>
      <c r="C3" s="21"/>
      <c r="D3" s="45" t="str">
        <f>IF(C3="","answer            y, n, or p", IF(C3="y","complete", "further action is required"))</f>
        <v>answer            y, n, or p</v>
      </c>
      <c r="E3" s="24"/>
      <c r="F3" s="24"/>
      <c r="G3" s="24"/>
      <c r="H3" s="24"/>
      <c r="I3" s="72" t="b">
        <f>OR(C3="Y",C3="P",C3="N")</f>
        <v>0</v>
      </c>
    </row>
    <row r="4" spans="1:11" s="7" customFormat="1" ht="25.5" x14ac:dyDescent="0.2">
      <c r="A4" s="48"/>
      <c r="B4" s="47" t="s">
        <v>740</v>
      </c>
      <c r="C4" s="21"/>
      <c r="D4" s="45" t="str">
        <f t="shared" ref="D4:D13" si="0">IF(C4="","answer            y, n, or p", IF(C4="y","complete", "further action is required"))</f>
        <v>answer            y, n, or p</v>
      </c>
      <c r="E4" s="24"/>
      <c r="F4" s="24"/>
      <c r="G4" s="24"/>
      <c r="H4" s="24"/>
      <c r="I4" s="72" t="b">
        <f t="shared" ref="I4:I22" si="1">OR(C4="Y",C4="P",C4="N")</f>
        <v>0</v>
      </c>
    </row>
    <row r="5" spans="1:11" s="7" customFormat="1" ht="25.5" x14ac:dyDescent="0.2">
      <c r="A5" s="48"/>
      <c r="B5" s="47" t="s">
        <v>741</v>
      </c>
      <c r="C5" s="21"/>
      <c r="D5" s="45" t="str">
        <f t="shared" si="0"/>
        <v>answer            y, n, or p</v>
      </c>
      <c r="E5" s="24"/>
      <c r="F5" s="24"/>
      <c r="G5" s="24"/>
      <c r="H5" s="24"/>
      <c r="I5" s="72" t="b">
        <f t="shared" si="1"/>
        <v>0</v>
      </c>
    </row>
    <row r="6" spans="1:11" s="7" customFormat="1" ht="25.5" x14ac:dyDescent="0.2">
      <c r="A6" s="48"/>
      <c r="B6" s="111" t="s">
        <v>579</v>
      </c>
      <c r="C6" s="21"/>
      <c r="D6" s="45" t="str">
        <f t="shared" si="0"/>
        <v>answer            y, n, or p</v>
      </c>
      <c r="E6" s="24"/>
      <c r="F6" s="24"/>
      <c r="G6" s="24"/>
      <c r="H6" s="24"/>
      <c r="I6" s="72" t="b">
        <f t="shared" si="1"/>
        <v>0</v>
      </c>
    </row>
    <row r="7" spans="1:11" s="7" customFormat="1" ht="25.5" x14ac:dyDescent="0.2">
      <c r="A7" s="48"/>
      <c r="B7" s="47" t="s">
        <v>93</v>
      </c>
      <c r="C7" s="21"/>
      <c r="D7" s="45" t="str">
        <f t="shared" si="0"/>
        <v>answer            y, n, or p</v>
      </c>
      <c r="E7" s="24"/>
      <c r="F7" s="24"/>
      <c r="G7" s="24"/>
      <c r="H7" s="24"/>
      <c r="I7" s="72" t="b">
        <f t="shared" si="1"/>
        <v>0</v>
      </c>
    </row>
    <row r="8" spans="1:11" s="7" customFormat="1" ht="25.5" x14ac:dyDescent="0.2">
      <c r="A8" s="48"/>
      <c r="B8" s="47" t="s">
        <v>462</v>
      </c>
      <c r="C8" s="21"/>
      <c r="D8" s="45" t="str">
        <f t="shared" si="0"/>
        <v>answer            y, n, or p</v>
      </c>
      <c r="E8" s="24"/>
      <c r="F8" s="24"/>
      <c r="G8" s="24"/>
      <c r="H8" s="24"/>
      <c r="I8" s="72" t="b">
        <f t="shared" si="1"/>
        <v>0</v>
      </c>
    </row>
    <row r="9" spans="1:11" s="7" customFormat="1" ht="25.5" x14ac:dyDescent="0.2">
      <c r="A9" s="48"/>
      <c r="B9" s="47" t="s">
        <v>463</v>
      </c>
      <c r="C9" s="21"/>
      <c r="D9" s="45" t="str">
        <f t="shared" si="0"/>
        <v>answer            y, n, or p</v>
      </c>
      <c r="E9" s="24"/>
      <c r="F9" s="24"/>
      <c r="G9" s="24"/>
      <c r="H9" s="24"/>
      <c r="I9" s="72" t="b">
        <f t="shared" si="1"/>
        <v>0</v>
      </c>
    </row>
    <row r="10" spans="1:11" s="7" customFormat="1" ht="25.5" x14ac:dyDescent="0.2">
      <c r="A10" s="48"/>
      <c r="B10" s="47" t="s">
        <v>94</v>
      </c>
      <c r="C10" s="21"/>
      <c r="D10" s="45" t="str">
        <f t="shared" si="0"/>
        <v>answer            y, n, or p</v>
      </c>
      <c r="E10" s="24"/>
      <c r="F10" s="24"/>
      <c r="G10" s="24"/>
      <c r="H10" s="24"/>
      <c r="I10" s="72" t="b">
        <f t="shared" si="1"/>
        <v>0</v>
      </c>
    </row>
    <row r="11" spans="1:11" s="7" customFormat="1" ht="25.5" x14ac:dyDescent="0.2">
      <c r="A11" s="48"/>
      <c r="B11" s="47" t="s">
        <v>464</v>
      </c>
      <c r="C11" s="21"/>
      <c r="D11" s="45" t="str">
        <f t="shared" si="0"/>
        <v>answer            y, n, or p</v>
      </c>
      <c r="E11" s="24"/>
      <c r="F11" s="24"/>
      <c r="G11" s="24"/>
      <c r="H11" s="24"/>
      <c r="I11" s="72" t="b">
        <f t="shared" si="1"/>
        <v>0</v>
      </c>
    </row>
    <row r="12" spans="1:11" ht="25.5" x14ac:dyDescent="0.25">
      <c r="A12" s="48"/>
      <c r="B12" s="47" t="s">
        <v>465</v>
      </c>
      <c r="C12" s="21"/>
      <c r="D12" s="45" t="str">
        <f t="shared" si="0"/>
        <v>answer            y, n, or p</v>
      </c>
      <c r="E12" s="32"/>
      <c r="F12" s="32"/>
      <c r="G12" s="32"/>
      <c r="H12" s="32"/>
      <c r="I12" s="72" t="b">
        <f t="shared" si="1"/>
        <v>0</v>
      </c>
      <c r="J12" s="7"/>
      <c r="K12" s="7"/>
    </row>
    <row r="13" spans="1:11" ht="25.5" x14ac:dyDescent="0.25">
      <c r="A13" s="52"/>
      <c r="B13" s="47" t="s">
        <v>466</v>
      </c>
      <c r="C13" s="21"/>
      <c r="D13" s="45" t="str">
        <f t="shared" si="0"/>
        <v>answer            y, n, or p</v>
      </c>
      <c r="E13" s="32"/>
      <c r="F13" s="32"/>
      <c r="G13" s="32"/>
      <c r="H13" s="32"/>
      <c r="I13" s="72" t="b">
        <f t="shared" si="1"/>
        <v>0</v>
      </c>
      <c r="J13" s="7"/>
      <c r="K13" s="7"/>
    </row>
    <row r="14" spans="1:11" s="3" customFormat="1" ht="15.6" customHeight="1" x14ac:dyDescent="0.2">
      <c r="A14" s="118" t="s">
        <v>460</v>
      </c>
      <c r="B14" s="119"/>
      <c r="C14" s="38" t="s">
        <v>63</v>
      </c>
      <c r="D14" s="39"/>
      <c r="E14" s="40" t="s">
        <v>44</v>
      </c>
      <c r="F14" s="40" t="s">
        <v>45</v>
      </c>
      <c r="G14" s="40" t="s">
        <v>46</v>
      </c>
      <c r="H14" s="41" t="s">
        <v>47</v>
      </c>
      <c r="I14" s="72"/>
    </row>
    <row r="15" spans="1:11" s="7" customFormat="1" ht="25.5" x14ac:dyDescent="0.2">
      <c r="A15" s="65" t="s">
        <v>1</v>
      </c>
      <c r="B15" s="47" t="s">
        <v>467</v>
      </c>
      <c r="C15" s="21"/>
      <c r="D15" s="45" t="str">
        <f>IF(C15="","answer            y, n, or p", IF(C15="y","complete", "further action is required"))</f>
        <v>answer            y, n, or p</v>
      </c>
      <c r="E15" s="24"/>
      <c r="F15" s="24"/>
      <c r="G15" s="24"/>
      <c r="H15" s="24"/>
      <c r="I15" s="72" t="b">
        <f t="shared" si="1"/>
        <v>0</v>
      </c>
    </row>
    <row r="16" spans="1:11" s="7" customFormat="1" ht="25.5" x14ac:dyDescent="0.2">
      <c r="A16" s="48"/>
      <c r="B16" s="47" t="s">
        <v>578</v>
      </c>
      <c r="C16" s="21"/>
      <c r="D16" s="45" t="str">
        <f t="shared" ref="D16:D22" si="2">IF(C16="","answer            y, n, or p", IF(C16="y","complete", "further action is required"))</f>
        <v>answer            y, n, or p</v>
      </c>
      <c r="E16" s="24"/>
      <c r="F16" s="24"/>
      <c r="G16" s="24"/>
      <c r="H16" s="24"/>
      <c r="I16" s="72" t="b">
        <f t="shared" si="1"/>
        <v>0</v>
      </c>
    </row>
    <row r="17" spans="1:9" s="7" customFormat="1" ht="25.5" x14ac:dyDescent="0.2">
      <c r="A17" s="48"/>
      <c r="B17" s="47" t="s">
        <v>468</v>
      </c>
      <c r="C17" s="21"/>
      <c r="D17" s="45" t="str">
        <f t="shared" si="2"/>
        <v>answer            y, n, or p</v>
      </c>
      <c r="E17" s="24"/>
      <c r="F17" s="24"/>
      <c r="G17" s="24"/>
      <c r="H17" s="24"/>
      <c r="I17" s="72" t="b">
        <f t="shared" si="1"/>
        <v>0</v>
      </c>
    </row>
    <row r="18" spans="1:9" s="7" customFormat="1" ht="25.5" x14ac:dyDescent="0.2">
      <c r="A18" s="48"/>
      <c r="B18" s="47" t="s">
        <v>469</v>
      </c>
      <c r="C18" s="21"/>
      <c r="D18" s="45" t="str">
        <f t="shared" si="2"/>
        <v>answer            y, n, or p</v>
      </c>
      <c r="E18" s="24"/>
      <c r="F18" s="24"/>
      <c r="G18" s="24"/>
      <c r="H18" s="24"/>
      <c r="I18" s="72" t="b">
        <f t="shared" si="1"/>
        <v>0</v>
      </c>
    </row>
    <row r="19" spans="1:9" s="7" customFormat="1" ht="25.5" x14ac:dyDescent="0.2">
      <c r="A19" s="48"/>
      <c r="B19" s="47" t="s">
        <v>470</v>
      </c>
      <c r="C19" s="21"/>
      <c r="D19" s="45" t="str">
        <f t="shared" si="2"/>
        <v>answer            y, n, or p</v>
      </c>
      <c r="E19" s="24"/>
      <c r="F19" s="24"/>
      <c r="G19" s="24"/>
      <c r="H19" s="24"/>
      <c r="I19" s="72" t="b">
        <f t="shared" si="1"/>
        <v>0</v>
      </c>
    </row>
    <row r="20" spans="1:9" s="7" customFormat="1" ht="25.5" x14ac:dyDescent="0.2">
      <c r="A20" s="48"/>
      <c r="B20" s="47" t="s">
        <v>577</v>
      </c>
      <c r="C20" s="21"/>
      <c r="D20" s="45" t="str">
        <f t="shared" si="2"/>
        <v>answer            y, n, or p</v>
      </c>
      <c r="E20" s="24"/>
      <c r="F20" s="24"/>
      <c r="G20" s="24"/>
      <c r="H20" s="24"/>
      <c r="I20" s="72" t="b">
        <f t="shared" si="1"/>
        <v>0</v>
      </c>
    </row>
    <row r="21" spans="1:9" s="7" customFormat="1" ht="25.5" x14ac:dyDescent="0.2">
      <c r="A21" s="48"/>
      <c r="B21" s="47" t="s">
        <v>471</v>
      </c>
      <c r="C21" s="21"/>
      <c r="D21" s="45" t="str">
        <f t="shared" si="2"/>
        <v>answer            y, n, or p</v>
      </c>
      <c r="E21" s="24"/>
      <c r="F21" s="24"/>
      <c r="G21" s="24"/>
      <c r="H21" s="24"/>
      <c r="I21" s="72" t="b">
        <f t="shared" si="1"/>
        <v>0</v>
      </c>
    </row>
    <row r="22" spans="1:9" s="7" customFormat="1" ht="25.5" x14ac:dyDescent="0.2">
      <c r="A22" s="52"/>
      <c r="B22" s="47" t="s">
        <v>472</v>
      </c>
      <c r="C22" s="21"/>
      <c r="D22" s="45" t="str">
        <f t="shared" si="2"/>
        <v>answer            y, n, or p</v>
      </c>
      <c r="E22" s="24"/>
      <c r="F22" s="24"/>
      <c r="G22" s="24"/>
      <c r="H22" s="24"/>
      <c r="I22" s="72" t="b">
        <f t="shared" si="1"/>
        <v>0</v>
      </c>
    </row>
    <row r="23" spans="1:9" x14ac:dyDescent="0.25">
      <c r="A23" s="88"/>
      <c r="B23" s="88"/>
      <c r="C23" s="89"/>
      <c r="D23" s="90"/>
      <c r="E23" s="91"/>
      <c r="F23" s="91"/>
      <c r="G23" s="91"/>
      <c r="H23" s="91"/>
      <c r="I23" s="91" t="b">
        <f>AND(I3:I22)</f>
        <v>0</v>
      </c>
    </row>
  </sheetData>
  <sheetProtection sheet="1" objects="1" scenarios="1" selectLockedCells="1"/>
  <mergeCells count="4">
    <mergeCell ref="A1:B1"/>
    <mergeCell ref="A2:B2"/>
    <mergeCell ref="A14:B14"/>
    <mergeCell ref="D1:F1"/>
  </mergeCells>
  <conditionalFormatting sqref="C3">
    <cfRule type="cellIs" priority="20" operator="equal">
      <formula>""""""</formula>
    </cfRule>
    <cfRule type="cellIs" dxfId="43" priority="21" operator="equal">
      <formula>"n"</formula>
    </cfRule>
    <cfRule type="cellIs" dxfId="42" priority="22" operator="equal">
      <formula>"p"</formula>
    </cfRule>
    <cfRule type="cellIs" dxfId="41" priority="23" operator="equal">
      <formula>"y"</formula>
    </cfRule>
  </conditionalFormatting>
  <conditionalFormatting sqref="D3:D11">
    <cfRule type="cellIs" dxfId="40" priority="186" operator="equal">
      <formula>#REF!</formula>
    </cfRule>
  </conditionalFormatting>
  <conditionalFormatting sqref="D12:D13">
    <cfRule type="cellIs" dxfId="39" priority="19" operator="equal">
      <formula>#REF!</formula>
    </cfRule>
  </conditionalFormatting>
  <conditionalFormatting sqref="D15:D22">
    <cfRule type="cellIs" dxfId="38" priority="14" operator="equal">
      <formula>#REF!</formula>
    </cfRule>
  </conditionalFormatting>
  <conditionalFormatting sqref="D1:F1">
    <cfRule type="cellIs" dxfId="37" priority="9" operator="equal">
      <formula>"you have answered all the questions in this section"</formula>
    </cfRule>
  </conditionalFormatting>
  <conditionalFormatting sqref="C4:C13">
    <cfRule type="cellIs" priority="5" operator="equal">
      <formula>""""""</formula>
    </cfRule>
    <cfRule type="cellIs" dxfId="36" priority="6" operator="equal">
      <formula>"n"</formula>
    </cfRule>
    <cfRule type="cellIs" dxfId="35" priority="7" operator="equal">
      <formula>"p"</formula>
    </cfRule>
    <cfRule type="cellIs" dxfId="34" priority="8" operator="equal">
      <formula>"y"</formula>
    </cfRule>
  </conditionalFormatting>
  <conditionalFormatting sqref="C15:C22">
    <cfRule type="cellIs" priority="1" operator="equal">
      <formula>""""""</formula>
    </cfRule>
    <cfRule type="cellIs" dxfId="33" priority="2" operator="equal">
      <formula>"n"</formula>
    </cfRule>
    <cfRule type="cellIs" dxfId="32" priority="3" operator="equal">
      <formula>"p"</formula>
    </cfRule>
    <cfRule type="cellIs" dxfId="31" priority="4" operator="equal">
      <formula>"y"</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controls!$B$2:$B$4</xm:f>
          </x14:formula1>
          <xm:sqref>C3:C13 C15:C22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
  <sheetViews>
    <sheetView workbookViewId="0">
      <pane ySplit="1" topLeftCell="A2" activePane="bottomLeft" state="frozen"/>
      <selection pane="bottomLeft" activeCell="C3" sqref="C3:C10"/>
    </sheetView>
  </sheetViews>
  <sheetFormatPr defaultRowHeight="15" x14ac:dyDescent="0.25"/>
  <cols>
    <col min="1" max="1" width="40.42578125" style="1" customWidth="1"/>
    <col min="2" max="2" width="51.85546875" style="1" customWidth="1"/>
    <col min="3" max="3" width="9.7109375" style="35" customWidth="1"/>
    <col min="4" max="4" width="13.7109375" customWidth="1"/>
    <col min="5" max="5" width="35.7109375" style="34" customWidth="1"/>
    <col min="6" max="6" width="15.7109375" style="34" customWidth="1"/>
    <col min="7" max="8" width="12.7109375" style="34" customWidth="1"/>
    <col min="9" max="9" width="0" hidden="1" customWidth="1"/>
  </cols>
  <sheetData>
    <row r="1" spans="1:11" s="2" customFormat="1" ht="16.899999999999999" customHeight="1" x14ac:dyDescent="0.25">
      <c r="A1" s="113" t="s">
        <v>43</v>
      </c>
      <c r="B1" s="113"/>
      <c r="C1" s="37"/>
      <c r="D1" s="112" t="str">
        <f>IF(I11,"you have answered all the questions in this section","the assessment is not complete")</f>
        <v>the assessment is not complete</v>
      </c>
      <c r="E1" s="112"/>
      <c r="F1" s="112"/>
      <c r="G1" s="37"/>
      <c r="H1" s="37"/>
      <c r="I1" s="37"/>
    </row>
    <row r="2" spans="1:11" s="3" customFormat="1" ht="15.6" customHeight="1" x14ac:dyDescent="0.2">
      <c r="A2" s="124" t="s">
        <v>43</v>
      </c>
      <c r="B2" s="125"/>
      <c r="C2" s="38" t="s">
        <v>63</v>
      </c>
      <c r="D2" s="82"/>
      <c r="E2" s="40" t="s">
        <v>44</v>
      </c>
      <c r="F2" s="40" t="s">
        <v>45</v>
      </c>
      <c r="G2" s="40" t="s">
        <v>46</v>
      </c>
      <c r="H2" s="41" t="s">
        <v>47</v>
      </c>
      <c r="I2" s="42"/>
    </row>
    <row r="3" spans="1:11" s="7" customFormat="1" ht="25.5" x14ac:dyDescent="0.2">
      <c r="A3" s="65" t="s">
        <v>1</v>
      </c>
      <c r="B3" s="56" t="s">
        <v>473</v>
      </c>
      <c r="C3" s="21"/>
      <c r="D3" s="45" t="str">
        <f>IF(C3="","answer            y, n, or p", IF(C3="y","complete", "further action is required"))</f>
        <v>answer            y, n, or p</v>
      </c>
      <c r="E3" s="24"/>
      <c r="F3" s="24"/>
      <c r="G3" s="24"/>
      <c r="H3" s="24"/>
      <c r="I3" s="72" t="b">
        <f>OR(C3="Y",C3="P",C3="N")</f>
        <v>0</v>
      </c>
    </row>
    <row r="4" spans="1:11" s="7" customFormat="1" ht="38.25" x14ac:dyDescent="0.2">
      <c r="A4" s="48"/>
      <c r="B4" s="56" t="s">
        <v>474</v>
      </c>
      <c r="C4" s="21"/>
      <c r="D4" s="45" t="str">
        <f t="shared" ref="D4:D10" si="0">IF(C4="","answer            y, n, or p", IF(C4="y","complete", "further action is required"))</f>
        <v>answer            y, n, or p</v>
      </c>
      <c r="E4" s="24"/>
      <c r="F4" s="24"/>
      <c r="G4" s="24"/>
      <c r="H4" s="24"/>
      <c r="I4" s="72" t="b">
        <f t="shared" ref="I4:I10" si="1">OR(C4="Y",C4="P",C4="N")</f>
        <v>0</v>
      </c>
    </row>
    <row r="5" spans="1:11" ht="25.5" x14ac:dyDescent="0.25">
      <c r="A5" s="86"/>
      <c r="B5" s="56" t="s">
        <v>475</v>
      </c>
      <c r="C5" s="21"/>
      <c r="D5" s="45" t="str">
        <f t="shared" si="0"/>
        <v>answer            y, n, or p</v>
      </c>
      <c r="E5" s="32"/>
      <c r="F5" s="32"/>
      <c r="G5" s="32"/>
      <c r="H5" s="32"/>
      <c r="I5" s="72" t="b">
        <f t="shared" si="1"/>
        <v>0</v>
      </c>
      <c r="J5" s="7"/>
      <c r="K5" s="7"/>
    </row>
    <row r="6" spans="1:11" ht="25.5" x14ac:dyDescent="0.25">
      <c r="A6" s="86"/>
      <c r="B6" s="56" t="s">
        <v>476</v>
      </c>
      <c r="C6" s="21"/>
      <c r="D6" s="45" t="str">
        <f t="shared" si="0"/>
        <v>answer            y, n, or p</v>
      </c>
      <c r="E6" s="32"/>
      <c r="F6" s="32"/>
      <c r="G6" s="32"/>
      <c r="H6" s="32"/>
      <c r="I6" s="72" t="b">
        <f t="shared" si="1"/>
        <v>0</v>
      </c>
      <c r="J6" s="7"/>
      <c r="K6" s="7"/>
    </row>
    <row r="7" spans="1:11" ht="25.5" x14ac:dyDescent="0.25">
      <c r="A7" s="86"/>
      <c r="B7" s="56" t="s">
        <v>477</v>
      </c>
      <c r="C7" s="21"/>
      <c r="D7" s="45" t="str">
        <f t="shared" si="0"/>
        <v>answer            y, n, or p</v>
      </c>
      <c r="E7" s="32"/>
      <c r="F7" s="32"/>
      <c r="G7" s="32"/>
      <c r="H7" s="32"/>
      <c r="I7" s="72" t="b">
        <f t="shared" si="1"/>
        <v>0</v>
      </c>
      <c r="J7" s="7"/>
      <c r="K7" s="7"/>
    </row>
    <row r="8" spans="1:11" ht="25.5" x14ac:dyDescent="0.25">
      <c r="A8" s="86"/>
      <c r="B8" s="56" t="s">
        <v>478</v>
      </c>
      <c r="C8" s="21"/>
      <c r="D8" s="45" t="str">
        <f t="shared" si="0"/>
        <v>answer            y, n, or p</v>
      </c>
      <c r="E8" s="32"/>
      <c r="F8" s="32"/>
      <c r="G8" s="32"/>
      <c r="H8" s="32"/>
      <c r="I8" s="72" t="b">
        <f t="shared" si="1"/>
        <v>0</v>
      </c>
      <c r="J8" s="7"/>
      <c r="K8" s="7"/>
    </row>
    <row r="9" spans="1:11" ht="25.5" x14ac:dyDescent="0.25">
      <c r="A9" s="86"/>
      <c r="B9" s="56" t="s">
        <v>479</v>
      </c>
      <c r="C9" s="21"/>
      <c r="D9" s="45" t="str">
        <f t="shared" si="0"/>
        <v>answer            y, n, or p</v>
      </c>
      <c r="E9" s="32"/>
      <c r="F9" s="32"/>
      <c r="G9" s="32"/>
      <c r="H9" s="32"/>
      <c r="I9" s="72" t="b">
        <f t="shared" si="1"/>
        <v>0</v>
      </c>
      <c r="J9" s="7"/>
      <c r="K9" s="7"/>
    </row>
    <row r="10" spans="1:11" ht="25.5" x14ac:dyDescent="0.25">
      <c r="A10" s="87"/>
      <c r="B10" s="56" t="s">
        <v>480</v>
      </c>
      <c r="C10" s="21"/>
      <c r="D10" s="45" t="str">
        <f t="shared" si="0"/>
        <v>answer            y, n, or p</v>
      </c>
      <c r="E10" s="32"/>
      <c r="F10" s="32"/>
      <c r="G10" s="32"/>
      <c r="H10" s="32"/>
      <c r="I10" s="72" t="b">
        <f t="shared" si="1"/>
        <v>0</v>
      </c>
      <c r="J10" s="7"/>
      <c r="K10" s="7"/>
    </row>
    <row r="11" spans="1:11" x14ac:dyDescent="0.25">
      <c r="A11" s="88"/>
      <c r="B11" s="88"/>
      <c r="C11" s="88"/>
      <c r="D11" s="91"/>
      <c r="E11" s="91"/>
      <c r="F11" s="91"/>
      <c r="G11" s="91"/>
      <c r="H11" s="91"/>
      <c r="I11" s="91" t="b">
        <f>AND(I3:I10)</f>
        <v>0</v>
      </c>
    </row>
  </sheetData>
  <sheetProtection sheet="1" objects="1" scenarios="1" selectLockedCells="1"/>
  <mergeCells count="3">
    <mergeCell ref="A1:B1"/>
    <mergeCell ref="A2:B2"/>
    <mergeCell ref="D1:F1"/>
  </mergeCells>
  <conditionalFormatting sqref="C3">
    <cfRule type="cellIs" priority="11" operator="equal">
      <formula>""""""</formula>
    </cfRule>
    <cfRule type="cellIs" dxfId="30" priority="12" operator="equal">
      <formula>"n"</formula>
    </cfRule>
    <cfRule type="cellIs" dxfId="29" priority="13" operator="equal">
      <formula>"p"</formula>
    </cfRule>
    <cfRule type="cellIs" dxfId="28" priority="14" operator="equal">
      <formula>"y"</formula>
    </cfRule>
  </conditionalFormatting>
  <conditionalFormatting sqref="D3:D4">
    <cfRule type="cellIs" dxfId="27" priority="178" operator="equal">
      <formula>#REF!</formula>
    </cfRule>
  </conditionalFormatting>
  <conditionalFormatting sqref="D5:D10">
    <cfRule type="cellIs" dxfId="26" priority="10" operator="equal">
      <formula>#REF!</formula>
    </cfRule>
  </conditionalFormatting>
  <conditionalFormatting sqref="D1:F1">
    <cfRule type="cellIs" dxfId="25" priority="5" operator="equal">
      <formula>"you have answered all the questions in this section"</formula>
    </cfRule>
  </conditionalFormatting>
  <conditionalFormatting sqref="C4:C10">
    <cfRule type="cellIs" priority="1" operator="equal">
      <formula>""""""</formula>
    </cfRule>
    <cfRule type="cellIs" dxfId="24" priority="2" operator="equal">
      <formula>"n"</formula>
    </cfRule>
    <cfRule type="cellIs" dxfId="23" priority="3" operator="equal">
      <formula>"p"</formula>
    </cfRule>
    <cfRule type="cellIs" dxfId="22" priority="4" operator="equal">
      <formula>"y"</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controls!$B$2:$B$4</xm:f>
          </x14:formula1>
          <xm:sqref>C3:C10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
  <sheetViews>
    <sheetView workbookViewId="0">
      <pane ySplit="1" topLeftCell="A2" activePane="bottomLeft" state="frozen"/>
      <selection pane="bottomLeft" activeCell="C3" sqref="C3"/>
    </sheetView>
  </sheetViews>
  <sheetFormatPr defaultRowHeight="15" x14ac:dyDescent="0.25"/>
  <cols>
    <col min="1" max="1" width="40.42578125" style="1" customWidth="1"/>
    <col min="2" max="2" width="51.85546875" style="1" customWidth="1"/>
    <col min="3" max="3" width="9.7109375" style="31" customWidth="1"/>
    <col min="4" max="4" width="13.7109375" style="12" customWidth="1"/>
    <col min="5" max="5" width="35.7109375" style="34" customWidth="1"/>
    <col min="6" max="6" width="15.7109375" style="34" customWidth="1"/>
    <col min="7" max="8" width="12.7109375" style="34" customWidth="1"/>
    <col min="9" max="9" width="0" hidden="1" customWidth="1"/>
  </cols>
  <sheetData>
    <row r="1" spans="1:11" s="2" customFormat="1" ht="16.899999999999999" customHeight="1" x14ac:dyDescent="0.25">
      <c r="A1" s="113" t="s">
        <v>481</v>
      </c>
      <c r="B1" s="113"/>
      <c r="C1" s="63"/>
      <c r="D1" s="112" t="str">
        <f>IF(I21,"you have answered all the questions in this section","the assessment is not complete")</f>
        <v>the assessment is not complete</v>
      </c>
      <c r="E1" s="112"/>
      <c r="F1" s="112"/>
      <c r="G1" s="37"/>
      <c r="H1" s="37"/>
      <c r="I1" s="37"/>
    </row>
    <row r="2" spans="1:11" s="3" customFormat="1" ht="15.6" customHeight="1" x14ac:dyDescent="0.25">
      <c r="A2" s="124" t="s">
        <v>482</v>
      </c>
      <c r="B2" s="125"/>
      <c r="C2" s="38" t="s">
        <v>63</v>
      </c>
      <c r="D2" s="39"/>
      <c r="E2" s="40" t="s">
        <v>44</v>
      </c>
      <c r="F2" s="40" t="s">
        <v>45</v>
      </c>
      <c r="G2" s="40" t="s">
        <v>46</v>
      </c>
      <c r="H2" s="41" t="s">
        <v>47</v>
      </c>
      <c r="I2" s="42"/>
    </row>
    <row r="3" spans="1:11" s="7" customFormat="1" ht="25.5" x14ac:dyDescent="0.2">
      <c r="A3" s="65" t="s">
        <v>1</v>
      </c>
      <c r="B3" s="56" t="s">
        <v>574</v>
      </c>
      <c r="C3" s="21"/>
      <c r="D3" s="45" t="str">
        <f>IF(C3="","answer            y, n, or p", IF(C3="y","complete", "further action is required"))</f>
        <v>answer            y, n, or p</v>
      </c>
      <c r="E3" s="24"/>
      <c r="F3" s="24"/>
      <c r="G3" s="24"/>
      <c r="H3" s="24"/>
      <c r="I3" s="72" t="b">
        <f>OR(C3="Y",C3="P",C3="N")</f>
        <v>0</v>
      </c>
    </row>
    <row r="4" spans="1:11" s="7" customFormat="1" ht="25.5" x14ac:dyDescent="0.2">
      <c r="A4" s="48"/>
      <c r="B4" s="56" t="s">
        <v>508</v>
      </c>
      <c r="C4" s="21"/>
      <c r="D4" s="45" t="str">
        <f t="shared" ref="D4:D20" si="0">IF(C4="","answer            y, n, or p", IF(C4="y","complete", "further action is required"))</f>
        <v>answer            y, n, or p</v>
      </c>
      <c r="E4" s="24"/>
      <c r="F4" s="24"/>
      <c r="G4" s="24"/>
      <c r="H4" s="24"/>
      <c r="I4" s="72" t="b">
        <f t="shared" ref="I4:I20" si="1">OR(C4="Y",C4="P",C4="N")</f>
        <v>0</v>
      </c>
    </row>
    <row r="5" spans="1:11" ht="25.5" x14ac:dyDescent="0.25">
      <c r="A5" s="86"/>
      <c r="B5" s="56" t="s">
        <v>575</v>
      </c>
      <c r="C5" s="21"/>
      <c r="D5" s="45" t="str">
        <f t="shared" si="0"/>
        <v>answer            y, n, or p</v>
      </c>
      <c r="E5" s="32"/>
      <c r="F5" s="32"/>
      <c r="G5" s="32"/>
      <c r="H5" s="32"/>
      <c r="I5" s="72" t="b">
        <f t="shared" si="1"/>
        <v>0</v>
      </c>
      <c r="J5" s="7"/>
      <c r="K5" s="7"/>
    </row>
    <row r="6" spans="1:11" ht="25.5" x14ac:dyDescent="0.25">
      <c r="A6" s="86"/>
      <c r="B6" s="56" t="s">
        <v>576</v>
      </c>
      <c r="C6" s="21"/>
      <c r="D6" s="45" t="str">
        <f t="shared" si="0"/>
        <v>answer            y, n, or p</v>
      </c>
      <c r="E6" s="32"/>
      <c r="F6" s="32"/>
      <c r="G6" s="32"/>
      <c r="H6" s="32"/>
      <c r="I6" s="72" t="b">
        <f t="shared" si="1"/>
        <v>0</v>
      </c>
      <c r="J6" s="7"/>
      <c r="K6" s="7"/>
    </row>
    <row r="7" spans="1:11" ht="25.5" x14ac:dyDescent="0.25">
      <c r="A7" s="65" t="s">
        <v>483</v>
      </c>
      <c r="B7" s="56" t="s">
        <v>484</v>
      </c>
      <c r="C7" s="21"/>
      <c r="D7" s="45" t="str">
        <f t="shared" si="0"/>
        <v>answer            y, n, or p</v>
      </c>
      <c r="E7" s="32"/>
      <c r="F7" s="32"/>
      <c r="G7" s="32"/>
      <c r="H7" s="32"/>
      <c r="I7" s="72" t="b">
        <f t="shared" si="1"/>
        <v>0</v>
      </c>
      <c r="J7" s="7"/>
      <c r="K7" s="7"/>
    </row>
    <row r="8" spans="1:11" ht="38.25" x14ac:dyDescent="0.25">
      <c r="A8" s="86"/>
      <c r="B8" s="56" t="s">
        <v>568</v>
      </c>
      <c r="C8" s="21"/>
      <c r="D8" s="45" t="str">
        <f>IF(C8="","answer            y, n, p, or na", IF(OR(C8="na",C8="y"),"no further is action is required", "further action is required"))</f>
        <v>answer            y, n, p, or na</v>
      </c>
      <c r="E8" s="32"/>
      <c r="F8" s="32"/>
      <c r="G8" s="32"/>
      <c r="H8" s="32"/>
      <c r="I8" s="72" t="b">
        <f>OR(C8="Y",C8="P",C8="N",C8="na")</f>
        <v>0</v>
      </c>
      <c r="J8" s="7"/>
      <c r="K8" s="7"/>
    </row>
    <row r="9" spans="1:11" ht="38.25" x14ac:dyDescent="0.25">
      <c r="A9" s="86"/>
      <c r="B9" s="56" t="s">
        <v>569</v>
      </c>
      <c r="C9" s="21"/>
      <c r="D9" s="45" t="str">
        <f>IF(C9="","answer            y, n, p, or na", IF(OR(C9="na",C9="y"),"no further is action is required", "further action is required"))</f>
        <v>answer            y, n, p, or na</v>
      </c>
      <c r="E9" s="32"/>
      <c r="F9" s="32"/>
      <c r="G9" s="32"/>
      <c r="H9" s="32"/>
      <c r="I9" s="72" t="b">
        <f>OR(C9="Y",C9="P",C9="N",C9="na")</f>
        <v>0</v>
      </c>
      <c r="J9" s="7"/>
      <c r="K9" s="7"/>
    </row>
    <row r="10" spans="1:11" ht="38.25" x14ac:dyDescent="0.25">
      <c r="A10" s="86"/>
      <c r="B10" s="56" t="s">
        <v>570</v>
      </c>
      <c r="C10" s="21"/>
      <c r="D10" s="45" t="str">
        <f>IF(C10="","answer            y, n, p, or na", IF(OR(C10="na",C10="y"),"no further is action is required", "further action is required"))</f>
        <v>answer            y, n, p, or na</v>
      </c>
      <c r="E10" s="32"/>
      <c r="F10" s="32"/>
      <c r="G10" s="32"/>
      <c r="H10" s="32"/>
      <c r="I10" s="72" t="b">
        <f>OR(C10="Y",C10="P",C10="N",C10="na")</f>
        <v>0</v>
      </c>
      <c r="J10" s="7"/>
      <c r="K10" s="7"/>
    </row>
    <row r="11" spans="1:11" ht="25.5" x14ac:dyDescent="0.25">
      <c r="A11" s="86"/>
      <c r="B11" s="56" t="s">
        <v>485</v>
      </c>
      <c r="C11" s="21"/>
      <c r="D11" s="45" t="str">
        <f>IF(C11="","answer            y, n, p, or na", IF(OR(C11="na",C11="y"),"no further is action is required", "further action is required"))</f>
        <v>answer            y, n, p, or na</v>
      </c>
      <c r="E11" s="32"/>
      <c r="F11" s="32"/>
      <c r="G11" s="32"/>
      <c r="H11" s="32"/>
      <c r="I11" s="72" t="b">
        <f>OR(C11="Y",C11="P",C11="N",C11="na")</f>
        <v>0</v>
      </c>
    </row>
    <row r="12" spans="1:11" ht="25.5" x14ac:dyDescent="0.25">
      <c r="A12" s="87"/>
      <c r="B12" s="56" t="s">
        <v>486</v>
      </c>
      <c r="C12" s="21"/>
      <c r="D12" s="45" t="str">
        <f t="shared" si="0"/>
        <v>answer            y, n, or p</v>
      </c>
      <c r="E12" s="32"/>
      <c r="F12" s="32"/>
      <c r="G12" s="32"/>
      <c r="H12" s="32"/>
      <c r="I12" s="72" t="b">
        <f t="shared" si="1"/>
        <v>0</v>
      </c>
    </row>
    <row r="13" spans="1:11" ht="25.5" x14ac:dyDescent="0.25">
      <c r="A13" s="65" t="s">
        <v>487</v>
      </c>
      <c r="B13" s="56" t="s">
        <v>488</v>
      </c>
      <c r="C13" s="21"/>
      <c r="D13" s="45" t="str">
        <f t="shared" si="0"/>
        <v>answer            y, n, or p</v>
      </c>
      <c r="E13" s="32"/>
      <c r="F13" s="32"/>
      <c r="G13" s="32"/>
      <c r="H13" s="32"/>
      <c r="I13" s="72" t="b">
        <f t="shared" si="1"/>
        <v>0</v>
      </c>
    </row>
    <row r="14" spans="1:11" ht="25.5" x14ac:dyDescent="0.25">
      <c r="A14" s="86"/>
      <c r="B14" s="56" t="s">
        <v>571</v>
      </c>
      <c r="C14" s="21"/>
      <c r="D14" s="45" t="str">
        <f t="shared" si="0"/>
        <v>answer            y, n, or p</v>
      </c>
      <c r="E14" s="32"/>
      <c r="F14" s="32"/>
      <c r="G14" s="32"/>
      <c r="H14" s="32"/>
      <c r="I14" s="72" t="b">
        <f t="shared" si="1"/>
        <v>0</v>
      </c>
    </row>
    <row r="15" spans="1:11" ht="25.5" x14ac:dyDescent="0.25">
      <c r="A15" s="86"/>
      <c r="B15" s="56" t="s">
        <v>572</v>
      </c>
      <c r="C15" s="21"/>
      <c r="D15" s="45" t="str">
        <f t="shared" si="0"/>
        <v>answer            y, n, or p</v>
      </c>
      <c r="E15" s="32"/>
      <c r="F15" s="32"/>
      <c r="G15" s="32"/>
      <c r="H15" s="32"/>
      <c r="I15" s="72" t="b">
        <f t="shared" si="1"/>
        <v>0</v>
      </c>
    </row>
    <row r="16" spans="1:11" ht="25.5" x14ac:dyDescent="0.25">
      <c r="A16" s="87"/>
      <c r="B16" s="56" t="s">
        <v>489</v>
      </c>
      <c r="C16" s="21"/>
      <c r="D16" s="45" t="str">
        <f>IF(C16="","answer            y, n, p, or na", IF(OR(C16="na",C16="y"),"no further is action is required", "further action is required"))</f>
        <v>answer            y, n, p, or na</v>
      </c>
      <c r="E16" s="32"/>
      <c r="F16" s="32"/>
      <c r="G16" s="32"/>
      <c r="H16" s="32"/>
      <c r="I16" s="72" t="b">
        <f>OR(C16="Y",C16="P",C16="N",C16="na")</f>
        <v>0</v>
      </c>
    </row>
    <row r="17" spans="1:9" ht="25.5" x14ac:dyDescent="0.25">
      <c r="A17" s="65" t="s">
        <v>490</v>
      </c>
      <c r="B17" s="56" t="s">
        <v>491</v>
      </c>
      <c r="C17" s="21"/>
      <c r="D17" s="45" t="str">
        <f t="shared" si="0"/>
        <v>answer            y, n, or p</v>
      </c>
      <c r="E17" s="32"/>
      <c r="F17" s="32"/>
      <c r="G17" s="32"/>
      <c r="H17" s="32"/>
      <c r="I17" s="72" t="b">
        <f t="shared" si="1"/>
        <v>0</v>
      </c>
    </row>
    <row r="18" spans="1:9" ht="25.5" x14ac:dyDescent="0.25">
      <c r="A18" s="86"/>
      <c r="B18" s="56" t="s">
        <v>492</v>
      </c>
      <c r="C18" s="21"/>
      <c r="D18" s="45" t="str">
        <f t="shared" si="0"/>
        <v>answer            y, n, or p</v>
      </c>
      <c r="E18" s="32"/>
      <c r="F18" s="32"/>
      <c r="G18" s="32"/>
      <c r="H18" s="32"/>
      <c r="I18" s="72" t="b">
        <f t="shared" si="1"/>
        <v>0</v>
      </c>
    </row>
    <row r="19" spans="1:9" ht="25.5" x14ac:dyDescent="0.25">
      <c r="A19" s="86"/>
      <c r="B19" s="56" t="s">
        <v>493</v>
      </c>
      <c r="C19" s="21"/>
      <c r="D19" s="45" t="str">
        <f t="shared" si="0"/>
        <v>answer            y, n, or p</v>
      </c>
      <c r="E19" s="32"/>
      <c r="F19" s="32"/>
      <c r="G19" s="32"/>
      <c r="H19" s="32"/>
      <c r="I19" s="72" t="b">
        <f t="shared" si="1"/>
        <v>0</v>
      </c>
    </row>
    <row r="20" spans="1:9" ht="25.5" x14ac:dyDescent="0.25">
      <c r="A20" s="87"/>
      <c r="B20" s="56" t="s">
        <v>573</v>
      </c>
      <c r="C20" s="21"/>
      <c r="D20" s="45" t="str">
        <f t="shared" si="0"/>
        <v>answer            y, n, or p</v>
      </c>
      <c r="E20" s="32"/>
      <c r="F20" s="32"/>
      <c r="G20" s="32"/>
      <c r="H20" s="32"/>
      <c r="I20" s="72" t="b">
        <f t="shared" si="1"/>
        <v>0</v>
      </c>
    </row>
    <row r="21" spans="1:9" x14ac:dyDescent="0.25">
      <c r="A21" s="88"/>
      <c r="B21" s="88"/>
      <c r="C21" s="89"/>
      <c r="D21" s="90"/>
      <c r="E21" s="91"/>
      <c r="F21" s="91"/>
      <c r="G21" s="91"/>
      <c r="H21" s="91"/>
      <c r="I21" s="72" t="b">
        <f>AND(I3:I20)</f>
        <v>0</v>
      </c>
    </row>
  </sheetData>
  <sheetProtection sheet="1" objects="1" scenarios="1" selectLockedCells="1"/>
  <mergeCells count="3">
    <mergeCell ref="A1:B1"/>
    <mergeCell ref="A2:B2"/>
    <mergeCell ref="D1:F1"/>
  </mergeCells>
  <conditionalFormatting sqref="D3:D4">
    <cfRule type="cellIs" dxfId="21" priority="63" operator="equal">
      <formula>#REF!</formula>
    </cfRule>
  </conditionalFormatting>
  <conditionalFormatting sqref="D5:D7">
    <cfRule type="cellIs" dxfId="20" priority="58" operator="equal">
      <formula>#REF!</formula>
    </cfRule>
  </conditionalFormatting>
  <conditionalFormatting sqref="C17:C20 C12:C15">
    <cfRule type="cellIs" priority="49" operator="equal">
      <formula>""""""</formula>
    </cfRule>
    <cfRule type="cellIs" dxfId="19" priority="50" operator="equal">
      <formula>"n"</formula>
    </cfRule>
    <cfRule type="cellIs" dxfId="18" priority="51" operator="equal">
      <formula>"p"</formula>
    </cfRule>
    <cfRule type="cellIs" dxfId="17" priority="52" operator="equal">
      <formula>"y"</formula>
    </cfRule>
  </conditionalFormatting>
  <conditionalFormatting sqref="D12:D15 D17:D20">
    <cfRule type="cellIs" dxfId="16" priority="53" operator="equal">
      <formula>#REF!</formula>
    </cfRule>
  </conditionalFormatting>
  <conditionalFormatting sqref="D8">
    <cfRule type="cellIs" dxfId="15" priority="48" operator="equal">
      <formula>$C$15</formula>
    </cfRule>
  </conditionalFormatting>
  <conditionalFormatting sqref="C16">
    <cfRule type="cellIs" priority="16" operator="equal">
      <formula>""""""</formula>
    </cfRule>
    <cfRule type="cellIs" dxfId="14" priority="17" operator="equal">
      <formula>"n"</formula>
    </cfRule>
    <cfRule type="cellIs" dxfId="13" priority="18" operator="equal">
      <formula>"p"</formula>
    </cfRule>
    <cfRule type="cellIs" dxfId="12" priority="19" operator="equal">
      <formula>"y"</formula>
    </cfRule>
  </conditionalFormatting>
  <conditionalFormatting sqref="C3:C7">
    <cfRule type="cellIs" priority="12" operator="equal">
      <formula>""""""</formula>
    </cfRule>
    <cfRule type="cellIs" dxfId="11" priority="13" operator="equal">
      <formula>"n"</formula>
    </cfRule>
    <cfRule type="cellIs" dxfId="10" priority="14" operator="equal">
      <formula>"p"</formula>
    </cfRule>
    <cfRule type="cellIs" dxfId="9" priority="15" operator="equal">
      <formula>"y"</formula>
    </cfRule>
  </conditionalFormatting>
  <conditionalFormatting sqref="C8">
    <cfRule type="cellIs" priority="20" operator="equal">
      <formula>""""""</formula>
    </cfRule>
    <cfRule type="cellIs" dxfId="8" priority="21" operator="equal">
      <formula>"n"</formula>
    </cfRule>
    <cfRule type="cellIs" dxfId="7" priority="22" operator="equal">
      <formula>"p"</formula>
    </cfRule>
    <cfRule type="cellIs" dxfId="6" priority="23" operator="equal">
      <formula>"y"</formula>
    </cfRule>
  </conditionalFormatting>
  <conditionalFormatting sqref="D1:F1">
    <cfRule type="cellIs" dxfId="5" priority="7" operator="equal">
      <formula>"you have answered all the questions in this section"</formula>
    </cfRule>
  </conditionalFormatting>
  <conditionalFormatting sqref="C9:C11">
    <cfRule type="cellIs" priority="3" operator="equal">
      <formula>""""""</formula>
    </cfRule>
    <cfRule type="cellIs" dxfId="4" priority="4" operator="equal">
      <formula>"n"</formula>
    </cfRule>
    <cfRule type="cellIs" dxfId="3" priority="5" operator="equal">
      <formula>"p"</formula>
    </cfRule>
    <cfRule type="cellIs" dxfId="2" priority="6" operator="equal">
      <formula>"y"</formula>
    </cfRule>
  </conditionalFormatting>
  <conditionalFormatting sqref="D9:D11">
    <cfRule type="cellIs" dxfId="1" priority="2" operator="equal">
      <formula>$C$15</formula>
    </cfRule>
  </conditionalFormatting>
  <conditionalFormatting sqref="D16">
    <cfRule type="cellIs" dxfId="0" priority="1" operator="equal">
      <formula>$C$15</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controls!$B$2:$B$5</xm:f>
          </x14:formula1>
          <xm:sqref>C16 C8:C11</xm:sqref>
        </x14:dataValidation>
        <x14:dataValidation type="list" allowBlank="1" showInputMessage="1" showErrorMessage="1">
          <x14:formula1>
            <xm:f>controls!$B$2:$B$4</xm:f>
          </x14:formula1>
          <xm:sqref>C17:C20 C3:C7 C12:C15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B2" sqref="B2"/>
    </sheetView>
  </sheetViews>
  <sheetFormatPr defaultRowHeight="15" x14ac:dyDescent="0.25"/>
  <sheetData>
    <row r="2" spans="2:3" x14ac:dyDescent="0.25">
      <c r="B2" t="s">
        <v>2</v>
      </c>
      <c r="C2" t="s">
        <v>49</v>
      </c>
    </row>
    <row r="3" spans="2:3" x14ac:dyDescent="0.25">
      <c r="B3" t="s">
        <v>4</v>
      </c>
      <c r="C3" t="s">
        <v>50</v>
      </c>
    </row>
    <row r="4" spans="2:3" x14ac:dyDescent="0.25">
      <c r="B4" t="s">
        <v>3</v>
      </c>
    </row>
    <row r="5" spans="2:3" x14ac:dyDescent="0.25">
      <c r="B5" t="s">
        <v>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pane ySplit="1" topLeftCell="A2" activePane="bottomLeft" state="frozen"/>
      <selection pane="bottomLeft" activeCell="C23" sqref="C23:C25"/>
    </sheetView>
  </sheetViews>
  <sheetFormatPr defaultColWidth="8.85546875" defaultRowHeight="12.75" x14ac:dyDescent="0.25"/>
  <cols>
    <col min="1" max="1" width="43.28515625" style="3" customWidth="1"/>
    <col min="2" max="2" width="51.28515625" style="3" customWidth="1"/>
    <col min="3" max="3" width="9.7109375" style="13" customWidth="1"/>
    <col min="4" max="4" width="13.7109375" style="4" customWidth="1"/>
    <col min="5" max="5" width="35.7109375" style="20" customWidth="1"/>
    <col min="6" max="6" width="15.7109375" style="20" customWidth="1"/>
    <col min="7" max="8" width="12.7109375" style="20" customWidth="1"/>
    <col min="9" max="9" width="0" style="3" hidden="1" customWidth="1"/>
    <col min="10" max="11" width="8.85546875" style="3"/>
    <col min="12" max="12" width="27.7109375" style="3" customWidth="1"/>
    <col min="13" max="16384" width="8.85546875" style="3"/>
  </cols>
  <sheetData>
    <row r="1" spans="1:9" s="2" customFormat="1" ht="16.899999999999999" customHeight="1" x14ac:dyDescent="0.25">
      <c r="A1" s="113" t="s">
        <v>7</v>
      </c>
      <c r="B1" s="113"/>
      <c r="C1" s="73"/>
      <c r="D1" s="112" t="str">
        <f>IF(I26,"you have answered all the questions in this section","the assessment is not complete")</f>
        <v>the assessment is not complete</v>
      </c>
      <c r="E1" s="112"/>
      <c r="F1" s="112"/>
      <c r="G1" s="73"/>
      <c r="H1" s="37"/>
      <c r="I1" s="37"/>
    </row>
    <row r="2" spans="1:9" ht="15.75" x14ac:dyDescent="0.25">
      <c r="A2" s="114" t="s">
        <v>6</v>
      </c>
      <c r="B2" s="115"/>
      <c r="C2" s="38" t="s">
        <v>63</v>
      </c>
      <c r="D2" s="74"/>
      <c r="E2" s="40" t="s">
        <v>44</v>
      </c>
      <c r="F2" s="40" t="s">
        <v>45</v>
      </c>
      <c r="G2" s="40" t="s">
        <v>46</v>
      </c>
      <c r="H2" s="75" t="s">
        <v>47</v>
      </c>
      <c r="I2" s="42"/>
    </row>
    <row r="3" spans="1:9" ht="25.5" x14ac:dyDescent="0.25">
      <c r="A3" s="57" t="s">
        <v>1</v>
      </c>
      <c r="B3" s="47" t="s">
        <v>696</v>
      </c>
      <c r="C3" s="21"/>
      <c r="D3" s="45" t="str">
        <f t="shared" ref="D3:D12" si="0">IF(C3="","answer            y, n, or p", IF(C3="y","complete", "further action is required"))</f>
        <v>answer            y, n, or p</v>
      </c>
      <c r="E3" s="16"/>
      <c r="F3" s="16"/>
      <c r="G3" s="16"/>
      <c r="H3" s="17"/>
      <c r="I3" s="42" t="b">
        <f t="shared" ref="I3:I21" si="1">OR(C3="Y",C3="P",C3="N")</f>
        <v>0</v>
      </c>
    </row>
    <row r="4" spans="1:9" ht="25.5" x14ac:dyDescent="0.25">
      <c r="A4" s="48"/>
      <c r="B4" s="47" t="s">
        <v>516</v>
      </c>
      <c r="C4" s="21"/>
      <c r="D4" s="45" t="str">
        <f t="shared" si="0"/>
        <v>answer            y, n, or p</v>
      </c>
      <c r="E4" s="16"/>
      <c r="F4" s="16"/>
      <c r="G4" s="16"/>
      <c r="H4" s="17"/>
      <c r="I4" s="42" t="b">
        <f t="shared" si="1"/>
        <v>0</v>
      </c>
    </row>
    <row r="5" spans="1:9" ht="25.5" x14ac:dyDescent="0.25">
      <c r="A5" s="48"/>
      <c r="B5" s="47" t="s">
        <v>99</v>
      </c>
      <c r="C5" s="21"/>
      <c r="D5" s="45" t="str">
        <f t="shared" si="0"/>
        <v>answer            y, n, or p</v>
      </c>
      <c r="E5" s="16"/>
      <c r="F5" s="16"/>
      <c r="G5" s="16"/>
      <c r="H5" s="17"/>
      <c r="I5" s="42" t="b">
        <f t="shared" si="1"/>
        <v>0</v>
      </c>
    </row>
    <row r="6" spans="1:9" ht="25.5" x14ac:dyDescent="0.25">
      <c r="A6" s="48"/>
      <c r="B6" s="47" t="s">
        <v>100</v>
      </c>
      <c r="C6" s="21"/>
      <c r="D6" s="45" t="str">
        <f t="shared" si="0"/>
        <v>answer            y, n, or p</v>
      </c>
      <c r="E6" s="16"/>
      <c r="F6" s="16"/>
      <c r="G6" s="16"/>
      <c r="H6" s="17"/>
      <c r="I6" s="42" t="b">
        <f t="shared" si="1"/>
        <v>0</v>
      </c>
    </row>
    <row r="7" spans="1:9" ht="38.25" x14ac:dyDescent="0.25">
      <c r="A7" s="48"/>
      <c r="B7" s="47" t="s">
        <v>101</v>
      </c>
      <c r="C7" s="21"/>
      <c r="D7" s="45" t="str">
        <f t="shared" si="0"/>
        <v>answer            y, n, or p</v>
      </c>
      <c r="E7" s="16"/>
      <c r="F7" s="16"/>
      <c r="G7" s="16"/>
      <c r="H7" s="17"/>
      <c r="I7" s="42" t="b">
        <f t="shared" si="1"/>
        <v>0</v>
      </c>
    </row>
    <row r="8" spans="1:9" ht="25.5" x14ac:dyDescent="0.25">
      <c r="A8" s="48"/>
      <c r="B8" s="47" t="s">
        <v>564</v>
      </c>
      <c r="C8" s="21"/>
      <c r="D8" s="45" t="str">
        <f t="shared" si="0"/>
        <v>answer            y, n, or p</v>
      </c>
      <c r="E8" s="16"/>
      <c r="F8" s="16"/>
      <c r="G8" s="16"/>
      <c r="H8" s="17"/>
      <c r="I8" s="42" t="b">
        <f t="shared" si="1"/>
        <v>0</v>
      </c>
    </row>
    <row r="9" spans="1:9" ht="25.5" x14ac:dyDescent="0.25">
      <c r="A9" s="48"/>
      <c r="B9" s="47" t="s">
        <v>517</v>
      </c>
      <c r="C9" s="21"/>
      <c r="D9" s="45" t="str">
        <f t="shared" si="0"/>
        <v>answer            y, n, or p</v>
      </c>
      <c r="E9" s="16"/>
      <c r="F9" s="16"/>
      <c r="G9" s="16"/>
      <c r="H9" s="17"/>
      <c r="I9" s="42" t="b">
        <f t="shared" si="1"/>
        <v>0</v>
      </c>
    </row>
    <row r="10" spans="1:9" ht="38.25" x14ac:dyDescent="0.25">
      <c r="A10" s="48"/>
      <c r="B10" s="47" t="s">
        <v>102</v>
      </c>
      <c r="C10" s="21"/>
      <c r="D10" s="45" t="str">
        <f t="shared" si="0"/>
        <v>answer            y, n, or p</v>
      </c>
      <c r="E10" s="16"/>
      <c r="F10" s="16"/>
      <c r="G10" s="16"/>
      <c r="H10" s="17"/>
      <c r="I10" s="42" t="b">
        <f t="shared" si="1"/>
        <v>0</v>
      </c>
    </row>
    <row r="11" spans="1:9" ht="25.5" x14ac:dyDescent="0.25">
      <c r="A11" s="48"/>
      <c r="B11" s="47" t="s">
        <v>103</v>
      </c>
      <c r="C11" s="21"/>
      <c r="D11" s="45" t="str">
        <f t="shared" si="0"/>
        <v>answer            y, n, or p</v>
      </c>
      <c r="E11" s="16"/>
      <c r="F11" s="16"/>
      <c r="G11" s="16"/>
      <c r="H11" s="17"/>
      <c r="I11" s="42" t="b">
        <f t="shared" si="1"/>
        <v>0</v>
      </c>
    </row>
    <row r="12" spans="1:9" ht="25.5" x14ac:dyDescent="0.25">
      <c r="A12" s="48"/>
      <c r="B12" s="47" t="s">
        <v>104</v>
      </c>
      <c r="C12" s="21"/>
      <c r="D12" s="45" t="str">
        <f t="shared" si="0"/>
        <v>answer            y, n, or p</v>
      </c>
      <c r="E12" s="16"/>
      <c r="F12" s="16"/>
      <c r="G12" s="16"/>
      <c r="H12" s="16"/>
      <c r="I12" s="42" t="b">
        <f t="shared" si="1"/>
        <v>0</v>
      </c>
    </row>
    <row r="13" spans="1:9" ht="25.5" x14ac:dyDescent="0.25">
      <c r="A13" s="48"/>
      <c r="B13" s="47" t="s">
        <v>105</v>
      </c>
      <c r="C13" s="21"/>
      <c r="D13" s="45" t="str">
        <f t="shared" ref="D13:D21" si="2">IF(C13="","answer            y, n, or p", IF(C13="y","complete", "further action is required"))</f>
        <v>answer            y, n, or p</v>
      </c>
      <c r="E13" s="16"/>
      <c r="F13" s="16"/>
      <c r="G13" s="16"/>
      <c r="H13" s="16"/>
      <c r="I13" s="42" t="b">
        <f t="shared" si="1"/>
        <v>0</v>
      </c>
    </row>
    <row r="14" spans="1:9" ht="25.5" x14ac:dyDescent="0.25">
      <c r="A14" s="48"/>
      <c r="B14" s="47" t="s">
        <v>106</v>
      </c>
      <c r="C14" s="21"/>
      <c r="D14" s="45" t="str">
        <f t="shared" si="2"/>
        <v>answer            y, n, or p</v>
      </c>
      <c r="E14" s="16"/>
      <c r="F14" s="16"/>
      <c r="G14" s="16"/>
      <c r="H14" s="16"/>
      <c r="I14" s="42" t="b">
        <f t="shared" si="1"/>
        <v>0</v>
      </c>
    </row>
    <row r="15" spans="1:9" ht="25.5" x14ac:dyDescent="0.25">
      <c r="A15" s="76"/>
      <c r="B15" s="77" t="s">
        <v>107</v>
      </c>
      <c r="C15" s="21"/>
      <c r="D15" s="45" t="str">
        <f t="shared" si="2"/>
        <v>answer            y, n, or p</v>
      </c>
      <c r="E15" s="18"/>
      <c r="F15" s="19"/>
      <c r="G15" s="16"/>
      <c r="H15" s="16"/>
      <c r="I15" s="42" t="b">
        <f t="shared" si="1"/>
        <v>0</v>
      </c>
    </row>
    <row r="16" spans="1:9" ht="30.6" customHeight="1" x14ac:dyDescent="0.25">
      <c r="A16" s="48"/>
      <c r="B16" s="47" t="s">
        <v>108</v>
      </c>
      <c r="C16" s="21"/>
      <c r="D16" s="45" t="str">
        <f t="shared" si="2"/>
        <v>answer            y, n, or p</v>
      </c>
      <c r="E16" s="19"/>
      <c r="F16" s="19"/>
      <c r="G16" s="16"/>
      <c r="H16" s="16"/>
      <c r="I16" s="42" t="b">
        <f t="shared" si="1"/>
        <v>0</v>
      </c>
    </row>
    <row r="17" spans="1:9" ht="25.5" x14ac:dyDescent="0.25">
      <c r="A17" s="48"/>
      <c r="B17" s="47" t="s">
        <v>109</v>
      </c>
      <c r="C17" s="21"/>
      <c r="D17" s="45" t="str">
        <f t="shared" si="2"/>
        <v>answer            y, n, or p</v>
      </c>
      <c r="E17" s="19"/>
      <c r="F17" s="19"/>
      <c r="G17" s="16"/>
      <c r="H17" s="16"/>
      <c r="I17" s="42" t="b">
        <f t="shared" si="1"/>
        <v>0</v>
      </c>
    </row>
    <row r="18" spans="1:9" ht="38.25" x14ac:dyDescent="0.25">
      <c r="A18" s="48"/>
      <c r="B18" s="47" t="s">
        <v>110</v>
      </c>
      <c r="C18" s="21"/>
      <c r="D18" s="45" t="str">
        <f t="shared" si="2"/>
        <v>answer            y, n, or p</v>
      </c>
      <c r="E18" s="19"/>
      <c r="F18" s="19"/>
      <c r="G18" s="16"/>
      <c r="H18" s="16"/>
      <c r="I18" s="42" t="b">
        <f t="shared" si="1"/>
        <v>0</v>
      </c>
    </row>
    <row r="19" spans="1:9" ht="25.5" x14ac:dyDescent="0.25">
      <c r="A19" s="48"/>
      <c r="B19" s="47" t="s">
        <v>694</v>
      </c>
      <c r="C19" s="21"/>
      <c r="D19" s="45" t="str">
        <f t="shared" si="2"/>
        <v>answer            y, n, or p</v>
      </c>
      <c r="E19" s="19"/>
      <c r="F19" s="19"/>
      <c r="G19" s="16"/>
      <c r="H19" s="16"/>
      <c r="I19" s="42" t="b">
        <f t="shared" si="1"/>
        <v>0</v>
      </c>
    </row>
    <row r="20" spans="1:9" ht="25.5" x14ac:dyDescent="0.25">
      <c r="A20" s="48"/>
      <c r="B20" s="47" t="s">
        <v>695</v>
      </c>
      <c r="C20" s="21"/>
      <c r="D20" s="45" t="str">
        <f t="shared" si="2"/>
        <v>answer            y, n, or p</v>
      </c>
      <c r="E20" s="16"/>
      <c r="F20" s="16"/>
      <c r="G20" s="16"/>
      <c r="H20" s="16"/>
      <c r="I20" s="42" t="b">
        <f t="shared" si="1"/>
        <v>0</v>
      </c>
    </row>
    <row r="21" spans="1:9" ht="25.5" x14ac:dyDescent="0.25">
      <c r="A21" s="52"/>
      <c r="B21" s="47" t="s">
        <v>111</v>
      </c>
      <c r="C21" s="21"/>
      <c r="D21" s="45" t="str">
        <f t="shared" si="2"/>
        <v>answer            y, n, or p</v>
      </c>
      <c r="E21" s="16"/>
      <c r="F21" s="16"/>
      <c r="G21" s="16"/>
      <c r="H21" s="16"/>
      <c r="I21" s="42" t="b">
        <f t="shared" si="1"/>
        <v>0</v>
      </c>
    </row>
    <row r="22" spans="1:9" ht="15.75" x14ac:dyDescent="0.25">
      <c r="A22" s="116" t="s">
        <v>113</v>
      </c>
      <c r="B22" s="117"/>
      <c r="C22" s="38" t="s">
        <v>63</v>
      </c>
      <c r="D22" s="74"/>
      <c r="E22" s="40" t="s">
        <v>44</v>
      </c>
      <c r="F22" s="40" t="s">
        <v>45</v>
      </c>
      <c r="G22" s="40" t="s">
        <v>46</v>
      </c>
      <c r="H22" s="75" t="s">
        <v>47</v>
      </c>
      <c r="I22" s="42"/>
    </row>
    <row r="23" spans="1:9" ht="25.5" x14ac:dyDescent="0.25">
      <c r="A23" s="57" t="s">
        <v>1</v>
      </c>
      <c r="B23" s="47" t="s">
        <v>112</v>
      </c>
      <c r="C23" s="21"/>
      <c r="D23" s="45" t="str">
        <f>IF(C23="","answer            y, n, or p", IF(C23="y","complete", "further action is required"))</f>
        <v>answer            y, n, or p</v>
      </c>
      <c r="E23" s="16"/>
      <c r="F23" s="16"/>
      <c r="G23" s="16"/>
      <c r="H23" s="16"/>
      <c r="I23" s="42" t="b">
        <f>OR(C23="Y",C23="P",C23="N")</f>
        <v>0</v>
      </c>
    </row>
    <row r="24" spans="1:9" ht="25.5" x14ac:dyDescent="0.25">
      <c r="A24" s="48"/>
      <c r="B24" s="47" t="s">
        <v>697</v>
      </c>
      <c r="C24" s="21"/>
      <c r="D24" s="45" t="str">
        <f>IF(C24="","answer            y, n, or p", IF(C24="y","complete", "further action is required"))</f>
        <v>answer            y, n, or p</v>
      </c>
      <c r="E24" s="16"/>
      <c r="F24" s="16"/>
      <c r="G24" s="16"/>
      <c r="H24" s="16"/>
      <c r="I24" s="42" t="b">
        <f>OR(C24="Y",C24="P",C24="N")</f>
        <v>0</v>
      </c>
    </row>
    <row r="25" spans="1:9" ht="25.5" x14ac:dyDescent="0.25">
      <c r="A25" s="52"/>
      <c r="B25" s="47" t="s">
        <v>565</v>
      </c>
      <c r="C25" s="21"/>
      <c r="D25" s="45" t="str">
        <f>IF(C25="","answer            y, n, or p", IF(C25="y","complete", "further action is required"))</f>
        <v>answer            y, n, or p</v>
      </c>
      <c r="E25" s="16"/>
      <c r="F25" s="16"/>
      <c r="G25" s="16"/>
      <c r="H25" s="16"/>
      <c r="I25" s="42" t="b">
        <f>OR(C25="Y",C25="P",C25="N")</f>
        <v>0</v>
      </c>
    </row>
    <row r="26" spans="1:9" x14ac:dyDescent="0.25">
      <c r="A26" s="42"/>
      <c r="B26" s="42"/>
      <c r="C26" s="61"/>
      <c r="D26" s="78"/>
      <c r="E26" s="42"/>
      <c r="F26" s="42"/>
      <c r="G26" s="42"/>
      <c r="H26" s="42"/>
      <c r="I26" s="42" t="b">
        <f>AND(I3:I25)</f>
        <v>0</v>
      </c>
    </row>
  </sheetData>
  <sheetProtection sheet="1" objects="1" scenarios="1" selectLockedCells="1"/>
  <mergeCells count="4">
    <mergeCell ref="D1:F1"/>
    <mergeCell ref="A1:B1"/>
    <mergeCell ref="A2:B2"/>
    <mergeCell ref="A22:B22"/>
  </mergeCells>
  <conditionalFormatting sqref="D3:D12">
    <cfRule type="cellIs" dxfId="423" priority="24" operator="equal">
      <formula>$C$30</formula>
    </cfRule>
  </conditionalFormatting>
  <conditionalFormatting sqref="C3:C12">
    <cfRule type="cellIs" priority="20" operator="equal">
      <formula>""""""</formula>
    </cfRule>
    <cfRule type="cellIs" dxfId="422" priority="21" operator="equal">
      <formula>"n"</formula>
    </cfRule>
    <cfRule type="cellIs" dxfId="421" priority="22" operator="equal">
      <formula>"p"</formula>
    </cfRule>
    <cfRule type="cellIs" dxfId="420" priority="23" operator="equal">
      <formula>"y"</formula>
    </cfRule>
  </conditionalFormatting>
  <conditionalFormatting sqref="D13:D21">
    <cfRule type="cellIs" dxfId="419" priority="19" operator="equal">
      <formula>$C$30</formula>
    </cfRule>
  </conditionalFormatting>
  <conditionalFormatting sqref="D23:D25">
    <cfRule type="cellIs" dxfId="418" priority="18" operator="equal">
      <formula>$C$30</formula>
    </cfRule>
  </conditionalFormatting>
  <conditionalFormatting sqref="C13:C21">
    <cfRule type="cellIs" priority="6" operator="equal">
      <formula>""""""</formula>
    </cfRule>
    <cfRule type="cellIs" dxfId="417" priority="7" operator="equal">
      <formula>"n"</formula>
    </cfRule>
    <cfRule type="cellIs" dxfId="416" priority="8" operator="equal">
      <formula>"p"</formula>
    </cfRule>
    <cfRule type="cellIs" dxfId="415" priority="9" operator="equal">
      <formula>"y"</formula>
    </cfRule>
  </conditionalFormatting>
  <conditionalFormatting sqref="C23:C25">
    <cfRule type="cellIs" priority="2" operator="equal">
      <formula>""""""</formula>
    </cfRule>
    <cfRule type="cellIs" dxfId="414" priority="3" operator="equal">
      <formula>"n"</formula>
    </cfRule>
    <cfRule type="cellIs" dxfId="413" priority="4" operator="equal">
      <formula>"p"</formula>
    </cfRule>
    <cfRule type="cellIs" dxfId="412" priority="5" operator="equal">
      <formula>"y"</formula>
    </cfRule>
  </conditionalFormatting>
  <conditionalFormatting sqref="D1:F1">
    <cfRule type="cellIs" dxfId="411" priority="1" operator="equal">
      <formula>"you have answered all the questions in this section"</formula>
    </cfRule>
  </conditionalFormatting>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controls!$B$2:$B$4</xm:f>
          </x14:formula1>
          <xm:sqref>C3:C21 C23:C25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Normal="100" workbookViewId="0">
      <pane ySplit="1" topLeftCell="A2" activePane="bottomLeft" state="frozen"/>
      <selection pane="bottomLeft" activeCell="C3" sqref="C3:C13"/>
    </sheetView>
  </sheetViews>
  <sheetFormatPr defaultColWidth="8.85546875" defaultRowHeight="14.25" x14ac:dyDescent="0.2"/>
  <cols>
    <col min="1" max="1" width="40.42578125" style="3" customWidth="1"/>
    <col min="2" max="2" width="51.85546875" style="3" customWidth="1"/>
    <col min="3" max="3" width="9.7109375" style="22" customWidth="1"/>
    <col min="4" max="4" width="13.7109375" style="10" customWidth="1"/>
    <col min="5" max="5" width="35.7109375" style="25" customWidth="1"/>
    <col min="6" max="6" width="15.7109375" style="25" customWidth="1"/>
    <col min="7" max="8" width="12.7109375" style="25" customWidth="1"/>
    <col min="9" max="9" width="0" style="7" hidden="1" customWidth="1"/>
    <col min="10" max="16384" width="8.85546875" style="7"/>
  </cols>
  <sheetData>
    <row r="1" spans="1:9" s="2" customFormat="1" ht="15.75" x14ac:dyDescent="0.25">
      <c r="A1" s="113" t="s">
        <v>8</v>
      </c>
      <c r="B1" s="113"/>
      <c r="C1" s="63"/>
      <c r="D1" s="112" t="str">
        <f>IF(I59,"you have answered all the questions in this section","the assessment is not complete")</f>
        <v>the assessment is not complete</v>
      </c>
      <c r="E1" s="112"/>
      <c r="F1" s="112"/>
      <c r="G1" s="37"/>
      <c r="H1" s="37"/>
      <c r="I1" s="37"/>
    </row>
    <row r="2" spans="1:9" s="3" customFormat="1" ht="15.75" x14ac:dyDescent="0.25">
      <c r="A2" s="116" t="s">
        <v>25</v>
      </c>
      <c r="B2" s="117"/>
      <c r="C2" s="38" t="s">
        <v>63</v>
      </c>
      <c r="D2" s="39"/>
      <c r="E2" s="40" t="s">
        <v>44</v>
      </c>
      <c r="F2" s="40" t="s">
        <v>45</v>
      </c>
      <c r="G2" s="40" t="s">
        <v>46</v>
      </c>
      <c r="H2" s="41" t="s">
        <v>47</v>
      </c>
      <c r="I2" s="42"/>
    </row>
    <row r="3" spans="1:9" ht="25.5" x14ac:dyDescent="0.2">
      <c r="A3" s="57" t="s">
        <v>1</v>
      </c>
      <c r="B3" s="47" t="s">
        <v>114</v>
      </c>
      <c r="C3" s="21"/>
      <c r="D3" s="45" t="str">
        <f>IF(C3="","answer              y, n, or p", IF(C3="y","complete", "further action is required"))</f>
        <v>answer              y, n, or p</v>
      </c>
      <c r="E3" s="24"/>
      <c r="F3" s="24"/>
      <c r="G3" s="24"/>
      <c r="H3" s="24"/>
      <c r="I3" s="72" t="b">
        <f>OR(C3="N",C3="P",C3="Y")</f>
        <v>0</v>
      </c>
    </row>
    <row r="4" spans="1:9" ht="25.5" x14ac:dyDescent="0.2">
      <c r="A4" s="48"/>
      <c r="B4" s="47" t="s">
        <v>632</v>
      </c>
      <c r="C4" s="21"/>
      <c r="D4" s="45" t="str">
        <f t="shared" ref="D4:D13" si="0">IF(C4="","answer              y, n, or p", IF(C4="y","complete", "further action is required"))</f>
        <v>answer              y, n, or p</v>
      </c>
      <c r="E4" s="24"/>
      <c r="F4" s="24"/>
      <c r="G4" s="24"/>
      <c r="H4" s="24"/>
      <c r="I4" s="72" t="b">
        <f t="shared" ref="I4:I13" si="1">OR(C4="N",C4="P",C4="Y")</f>
        <v>0</v>
      </c>
    </row>
    <row r="5" spans="1:9" ht="25.5" x14ac:dyDescent="0.2">
      <c r="A5" s="48"/>
      <c r="B5" s="47" t="s">
        <v>115</v>
      </c>
      <c r="C5" s="21"/>
      <c r="D5" s="45" t="str">
        <f t="shared" si="0"/>
        <v>answer              y, n, or p</v>
      </c>
      <c r="E5" s="24"/>
      <c r="F5" s="24"/>
      <c r="G5" s="24"/>
      <c r="H5" s="24"/>
      <c r="I5" s="72" t="b">
        <f t="shared" si="1"/>
        <v>0</v>
      </c>
    </row>
    <row r="6" spans="1:9" ht="25.5" x14ac:dyDescent="0.2">
      <c r="A6" s="48"/>
      <c r="B6" s="47" t="s">
        <v>632</v>
      </c>
      <c r="C6" s="21"/>
      <c r="D6" s="45" t="str">
        <f t="shared" si="0"/>
        <v>answer              y, n, or p</v>
      </c>
      <c r="E6" s="24"/>
      <c r="F6" s="24"/>
      <c r="G6" s="24"/>
      <c r="H6" s="24"/>
      <c r="I6" s="72" t="b">
        <f t="shared" si="1"/>
        <v>0</v>
      </c>
    </row>
    <row r="7" spans="1:9" ht="38.25" x14ac:dyDescent="0.2">
      <c r="A7" s="48"/>
      <c r="B7" s="47" t="s">
        <v>116</v>
      </c>
      <c r="C7" s="21"/>
      <c r="D7" s="45" t="str">
        <f t="shared" si="0"/>
        <v>answer              y, n, or p</v>
      </c>
      <c r="E7" s="24"/>
      <c r="F7" s="24"/>
      <c r="G7" s="24"/>
      <c r="H7" s="24"/>
      <c r="I7" s="72" t="b">
        <f t="shared" si="1"/>
        <v>0</v>
      </c>
    </row>
    <row r="8" spans="1:9" ht="25.5" x14ac:dyDescent="0.2">
      <c r="A8" s="48"/>
      <c r="B8" s="47" t="s">
        <v>117</v>
      </c>
      <c r="C8" s="21"/>
      <c r="D8" s="45" t="str">
        <f t="shared" si="0"/>
        <v>answer              y, n, or p</v>
      </c>
      <c r="E8" s="24"/>
      <c r="F8" s="24"/>
      <c r="G8" s="24"/>
      <c r="H8" s="24"/>
      <c r="I8" s="72" t="b">
        <f t="shared" si="1"/>
        <v>0</v>
      </c>
    </row>
    <row r="9" spans="1:9" ht="38.25" x14ac:dyDescent="0.2">
      <c r="A9" s="48"/>
      <c r="B9" s="47" t="s">
        <v>118</v>
      </c>
      <c r="C9" s="21"/>
      <c r="D9" s="45" t="str">
        <f t="shared" si="0"/>
        <v>answer              y, n, or p</v>
      </c>
      <c r="E9" s="24"/>
      <c r="F9" s="24"/>
      <c r="G9" s="24"/>
      <c r="H9" s="24"/>
      <c r="I9" s="72" t="b">
        <f t="shared" si="1"/>
        <v>0</v>
      </c>
    </row>
    <row r="10" spans="1:9" ht="25.5" x14ac:dyDescent="0.2">
      <c r="A10" s="48"/>
      <c r="B10" s="47" t="s">
        <v>119</v>
      </c>
      <c r="C10" s="21"/>
      <c r="D10" s="45" t="str">
        <f t="shared" si="0"/>
        <v>answer              y, n, or p</v>
      </c>
      <c r="E10" s="24"/>
      <c r="F10" s="24"/>
      <c r="G10" s="24"/>
      <c r="H10" s="24"/>
      <c r="I10" s="72" t="b">
        <f t="shared" si="1"/>
        <v>0</v>
      </c>
    </row>
    <row r="11" spans="1:9" ht="25.5" x14ac:dyDescent="0.2">
      <c r="A11" s="48"/>
      <c r="B11" s="47" t="s">
        <v>120</v>
      </c>
      <c r="C11" s="21"/>
      <c r="D11" s="45" t="str">
        <f t="shared" si="0"/>
        <v>answer              y, n, or p</v>
      </c>
      <c r="E11" s="24"/>
      <c r="F11" s="24"/>
      <c r="G11" s="24"/>
      <c r="H11" s="24"/>
      <c r="I11" s="72" t="b">
        <f t="shared" si="1"/>
        <v>0</v>
      </c>
    </row>
    <row r="12" spans="1:9" ht="25.5" x14ac:dyDescent="0.2">
      <c r="A12" s="48"/>
      <c r="B12" s="47" t="s">
        <v>121</v>
      </c>
      <c r="C12" s="21"/>
      <c r="D12" s="45" t="str">
        <f t="shared" si="0"/>
        <v>answer              y, n, or p</v>
      </c>
      <c r="E12" s="24"/>
      <c r="F12" s="24"/>
      <c r="G12" s="24"/>
      <c r="H12" s="24"/>
      <c r="I12" s="72" t="b">
        <f t="shared" si="1"/>
        <v>0</v>
      </c>
    </row>
    <row r="13" spans="1:9" ht="25.5" x14ac:dyDescent="0.2">
      <c r="A13" s="52"/>
      <c r="B13" s="47" t="s">
        <v>64</v>
      </c>
      <c r="C13" s="21"/>
      <c r="D13" s="45" t="str">
        <f t="shared" si="0"/>
        <v>answer              y, n, or p</v>
      </c>
      <c r="E13" s="24"/>
      <c r="F13" s="24"/>
      <c r="G13" s="24"/>
      <c r="H13" s="24"/>
      <c r="I13" s="72" t="b">
        <f t="shared" si="1"/>
        <v>0</v>
      </c>
    </row>
    <row r="14" spans="1:9" s="3" customFormat="1" ht="15.75" x14ac:dyDescent="0.2">
      <c r="A14" s="117" t="s">
        <v>122</v>
      </c>
      <c r="B14" s="117"/>
      <c r="C14" s="38" t="s">
        <v>63</v>
      </c>
      <c r="D14" s="39"/>
      <c r="E14" s="40" t="s">
        <v>44</v>
      </c>
      <c r="F14" s="40" t="s">
        <v>45</v>
      </c>
      <c r="G14" s="40" t="s">
        <v>46</v>
      </c>
      <c r="H14" s="41" t="s">
        <v>47</v>
      </c>
      <c r="I14" s="72"/>
    </row>
    <row r="15" spans="1:9" s="3" customFormat="1" ht="38.25" x14ac:dyDescent="0.2">
      <c r="A15" s="59" t="s">
        <v>498</v>
      </c>
      <c r="B15" s="47" t="s">
        <v>619</v>
      </c>
      <c r="C15" s="21"/>
      <c r="D15" s="45" t="str">
        <f>IF(C15="","answer            y, or n", IF(OR(C15="y"),"answer the following questions", "prepare an Induction Pack"))</f>
        <v>answer            y, or n</v>
      </c>
      <c r="E15" s="15"/>
      <c r="F15" s="15"/>
      <c r="G15" s="15"/>
      <c r="H15" s="23"/>
      <c r="I15" s="72" t="b">
        <f>OR(C15="N",C15="Y")</f>
        <v>0</v>
      </c>
    </row>
    <row r="16" spans="1:9" ht="25.5" x14ac:dyDescent="0.2">
      <c r="A16" s="58" t="s">
        <v>597</v>
      </c>
      <c r="B16" s="47" t="s">
        <v>598</v>
      </c>
      <c r="C16" s="21"/>
      <c r="D16" s="45" t="str">
        <f>IF(C$15="n","skip this question",IF(C16="","answer            y, n, p or na",IF(C16="na","not applicable",IF(C16="y","complete","further action is required"))))</f>
        <v>answer            y, n, p or na</v>
      </c>
      <c r="E16" s="24"/>
      <c r="F16" s="24"/>
      <c r="G16" s="24"/>
      <c r="H16" s="24"/>
      <c r="I16" s="72" t="b">
        <f>OR(C$15="N",C16="N",C16="P",C16="Y",C16="NA")</f>
        <v>0</v>
      </c>
    </row>
    <row r="17" spans="1:9" ht="25.5" x14ac:dyDescent="0.2">
      <c r="A17" s="48"/>
      <c r="B17" s="47" t="s">
        <v>638</v>
      </c>
      <c r="C17" s="21"/>
      <c r="D17" s="45" t="str">
        <f>IF(C$15="n","skip this question",IF(C17="","answer            y, n, or p",IF(C17="y","complete","further action is required")))</f>
        <v>answer            y, n, or p</v>
      </c>
      <c r="E17" s="24"/>
      <c r="F17" s="24"/>
      <c r="G17" s="24"/>
      <c r="H17" s="24"/>
      <c r="I17" s="72" t="b">
        <f>OR(C$15="N",C17="N",C17="P",C17="Y")</f>
        <v>0</v>
      </c>
    </row>
    <row r="18" spans="1:9" ht="25.5" x14ac:dyDescent="0.2">
      <c r="A18" s="48"/>
      <c r="B18" s="47" t="s">
        <v>608</v>
      </c>
      <c r="C18" s="21"/>
      <c r="D18" s="45" t="str">
        <f>IF(C$15="n","skip this question",IF(C18="","answer            y, n, or p",IF(C18="y","complete","further action is required")))</f>
        <v>answer            y, n, or p</v>
      </c>
      <c r="E18" s="24"/>
      <c r="F18" s="24"/>
      <c r="G18" s="24"/>
      <c r="H18" s="24"/>
      <c r="I18" s="72" t="b">
        <f>OR(C$15="N",C18="N",C18="P",C18="Y")</f>
        <v>0</v>
      </c>
    </row>
    <row r="19" spans="1:9" ht="38.25" x14ac:dyDescent="0.2">
      <c r="A19" s="48"/>
      <c r="B19" s="47" t="s">
        <v>609</v>
      </c>
      <c r="C19" s="21"/>
      <c r="D19" s="45" t="str">
        <f>IF(C$15="n","skip this question",IF(C19="","answer            y, n, or p",IF(C19="y","complete","further action is required")))</f>
        <v>answer            y, n, or p</v>
      </c>
      <c r="E19" s="24"/>
      <c r="F19" s="24"/>
      <c r="G19" s="24"/>
      <c r="H19" s="24"/>
      <c r="I19" s="72" t="b">
        <f>OR(C$15="N",C19="N",C19="P",C19="Y")</f>
        <v>0</v>
      </c>
    </row>
    <row r="20" spans="1:9" ht="25.5" x14ac:dyDescent="0.2">
      <c r="A20" s="48"/>
      <c r="B20" s="47" t="s">
        <v>631</v>
      </c>
      <c r="C20" s="21"/>
      <c r="D20" s="45" t="str">
        <f>IF(C$15="n","skip this question",IF(C20="","answer            y, n, p or na",IF(C20="na","not applicable",IF(C20="y","complete","further action is required"))))</f>
        <v>answer            y, n, p or na</v>
      </c>
      <c r="E20" s="24"/>
      <c r="F20" s="24"/>
      <c r="G20" s="24"/>
      <c r="H20" s="24"/>
      <c r="I20" s="72" t="b">
        <f>OR(C$15="N",C20="N",C20="P",C20="Y",C20="NA")</f>
        <v>0</v>
      </c>
    </row>
    <row r="21" spans="1:9" ht="25.5" x14ac:dyDescent="0.2">
      <c r="A21" s="48"/>
      <c r="B21" s="47" t="s">
        <v>610</v>
      </c>
      <c r="C21" s="21"/>
      <c r="D21" s="45" t="str">
        <f>IF(C$15="n","skip this question",IF(C21="","answer            y, n, or p",IF(C21="y","complete","further action is required")))</f>
        <v>answer            y, n, or p</v>
      </c>
      <c r="E21" s="24"/>
      <c r="F21" s="24"/>
      <c r="G21" s="24"/>
      <c r="H21" s="24"/>
      <c r="I21" s="72" t="b">
        <f>OR(C$15="N",C21="N",C21="P",C21="Y")</f>
        <v>0</v>
      </c>
    </row>
    <row r="22" spans="1:9" ht="25.5" x14ac:dyDescent="0.2">
      <c r="A22" s="52"/>
      <c r="B22" s="47" t="s">
        <v>611</v>
      </c>
      <c r="C22" s="21"/>
      <c r="D22" s="45" t="str">
        <f>IF(C$15="n","skip this question",IF(C22="","answer            y, n, p or na",IF(C22="na","not applicable",IF(C22="y","complete","further action is required"))))</f>
        <v>answer            y, n, p or na</v>
      </c>
      <c r="E22" s="24"/>
      <c r="F22" s="24"/>
      <c r="G22" s="24"/>
      <c r="H22" s="24"/>
      <c r="I22" s="72" t="b">
        <f>OR(C$15="N",C22="N",C22="P",C22="Y",C22="NA")</f>
        <v>0</v>
      </c>
    </row>
    <row r="23" spans="1:9" ht="38.25" x14ac:dyDescent="0.2">
      <c r="A23" s="48" t="s">
        <v>599</v>
      </c>
      <c r="B23" s="59" t="s">
        <v>607</v>
      </c>
      <c r="C23" s="21"/>
      <c r="D23" s="45" t="str">
        <f t="shared" ref="D23:D30" si="2">IF(C$15="n","skip this question",IF(C23="","answer            y, n, or p",IF(C23="y","complete","further action is required")))</f>
        <v>answer            y, n, or p</v>
      </c>
      <c r="E23" s="24"/>
      <c r="F23" s="24"/>
      <c r="G23" s="24"/>
      <c r="H23" s="24"/>
      <c r="I23" s="72" t="b">
        <f t="shared" ref="I23:I30" si="3">OR(C$15="N",C23="N",C23="P",C23="Y")</f>
        <v>0</v>
      </c>
    </row>
    <row r="24" spans="1:9" ht="25.5" x14ac:dyDescent="0.2">
      <c r="A24" s="57" t="s">
        <v>600</v>
      </c>
      <c r="B24" s="47" t="s">
        <v>612</v>
      </c>
      <c r="C24" s="21"/>
      <c r="D24" s="45" t="str">
        <f t="shared" si="2"/>
        <v>answer            y, n, or p</v>
      </c>
      <c r="E24" s="24"/>
      <c r="F24" s="24"/>
      <c r="G24" s="24"/>
      <c r="H24" s="24"/>
      <c r="I24" s="72" t="b">
        <f t="shared" si="3"/>
        <v>0</v>
      </c>
    </row>
    <row r="25" spans="1:9" ht="25.5" x14ac:dyDescent="0.2">
      <c r="A25" s="48"/>
      <c r="B25" s="47" t="s">
        <v>639</v>
      </c>
      <c r="C25" s="21"/>
      <c r="D25" s="45" t="str">
        <f t="shared" si="2"/>
        <v>answer            y, n, or p</v>
      </c>
      <c r="E25" s="24"/>
      <c r="F25" s="24"/>
      <c r="G25" s="24"/>
      <c r="H25" s="24"/>
      <c r="I25" s="72" t="b">
        <f t="shared" si="3"/>
        <v>0</v>
      </c>
    </row>
    <row r="26" spans="1:9" ht="25.5" x14ac:dyDescent="0.2">
      <c r="A26" s="48"/>
      <c r="B26" s="47" t="s">
        <v>613</v>
      </c>
      <c r="C26" s="21"/>
      <c r="D26" s="45" t="str">
        <f t="shared" si="2"/>
        <v>answer            y, n, or p</v>
      </c>
      <c r="E26" s="24"/>
      <c r="F26" s="24"/>
      <c r="G26" s="24"/>
      <c r="H26" s="24"/>
      <c r="I26" s="72" t="b">
        <f t="shared" si="3"/>
        <v>0</v>
      </c>
    </row>
    <row r="27" spans="1:9" ht="25.5" x14ac:dyDescent="0.2">
      <c r="A27" s="48"/>
      <c r="B27" s="47" t="s">
        <v>614</v>
      </c>
      <c r="C27" s="21"/>
      <c r="D27" s="45" t="str">
        <f t="shared" si="2"/>
        <v>answer            y, n, or p</v>
      </c>
      <c r="E27" s="24"/>
      <c r="F27" s="24"/>
      <c r="G27" s="24"/>
      <c r="H27" s="24"/>
      <c r="I27" s="72" t="b">
        <f t="shared" si="3"/>
        <v>0</v>
      </c>
    </row>
    <row r="28" spans="1:9" ht="25.5" x14ac:dyDescent="0.2">
      <c r="A28" s="48"/>
      <c r="B28" s="47" t="s">
        <v>615</v>
      </c>
      <c r="C28" s="21"/>
      <c r="D28" s="45" t="str">
        <f t="shared" si="2"/>
        <v>answer            y, n, or p</v>
      </c>
      <c r="E28" s="24"/>
      <c r="F28" s="24"/>
      <c r="G28" s="24"/>
      <c r="H28" s="24"/>
      <c r="I28" s="72" t="b">
        <f t="shared" si="3"/>
        <v>0</v>
      </c>
    </row>
    <row r="29" spans="1:9" ht="25.5" x14ac:dyDescent="0.2">
      <c r="A29" s="48"/>
      <c r="B29" s="47" t="s">
        <v>640</v>
      </c>
      <c r="C29" s="21"/>
      <c r="D29" s="45" t="str">
        <f t="shared" si="2"/>
        <v>answer            y, n, or p</v>
      </c>
      <c r="E29" s="24"/>
      <c r="F29" s="24"/>
      <c r="G29" s="24"/>
      <c r="H29" s="24"/>
      <c r="I29" s="72" t="b">
        <f t="shared" si="3"/>
        <v>0</v>
      </c>
    </row>
    <row r="30" spans="1:9" ht="25.5" x14ac:dyDescent="0.2">
      <c r="A30" s="48"/>
      <c r="B30" s="47" t="s">
        <v>616</v>
      </c>
      <c r="C30" s="21"/>
      <c r="D30" s="45" t="str">
        <f t="shared" si="2"/>
        <v>answer            y, n, or p</v>
      </c>
      <c r="E30" s="24"/>
      <c r="F30" s="24"/>
      <c r="G30" s="24"/>
      <c r="H30" s="24"/>
      <c r="I30" s="72" t="b">
        <f t="shared" si="3"/>
        <v>0</v>
      </c>
    </row>
    <row r="31" spans="1:9" ht="25.5" x14ac:dyDescent="0.2">
      <c r="A31" s="48"/>
      <c r="B31" s="47" t="s">
        <v>633</v>
      </c>
      <c r="C31" s="21"/>
      <c r="D31" s="45" t="str">
        <f>IF(C$15="n","skip this question",IF(C31="","answer            y, n, p or na",IF(C31="na","not applicable",IF(C31="y","complete","further action is required"))))</f>
        <v>answer            y, n, p or na</v>
      </c>
      <c r="E31" s="24"/>
      <c r="F31" s="24"/>
      <c r="G31" s="24"/>
      <c r="H31" s="24"/>
      <c r="I31" s="72" t="b">
        <f>OR(C$15="N",C31="N",C31="P",C31="Y",C31="NA")</f>
        <v>0</v>
      </c>
    </row>
    <row r="32" spans="1:9" ht="25.5" x14ac:dyDescent="0.2">
      <c r="A32" s="48"/>
      <c r="B32" s="47" t="s">
        <v>647</v>
      </c>
      <c r="C32" s="21"/>
      <c r="D32" s="45" t="str">
        <f t="shared" ref="D32:D41" si="4">IF(C$15="n","skip this question",IF(C32="","answer            y, n, or p",IF(C32="y","complete","further action is required")))</f>
        <v>answer            y, n, or p</v>
      </c>
      <c r="E32" s="24"/>
      <c r="F32" s="24"/>
      <c r="G32" s="24"/>
      <c r="H32" s="24"/>
      <c r="I32" s="72" t="b">
        <f t="shared" ref="I32:I41" si="5">OR(C$15="N",C32="N",C32="P",C32="Y")</f>
        <v>0</v>
      </c>
    </row>
    <row r="33" spans="1:9" ht="25.5" x14ac:dyDescent="0.2">
      <c r="A33" s="48"/>
      <c r="B33" s="47" t="s">
        <v>636</v>
      </c>
      <c r="C33" s="21"/>
      <c r="D33" s="45" t="str">
        <f t="shared" si="4"/>
        <v>answer            y, n, or p</v>
      </c>
      <c r="E33" s="24"/>
      <c r="F33" s="24"/>
      <c r="G33" s="24"/>
      <c r="H33" s="24"/>
      <c r="I33" s="72" t="b">
        <f t="shared" si="5"/>
        <v>0</v>
      </c>
    </row>
    <row r="34" spans="1:9" ht="25.5" x14ac:dyDescent="0.2">
      <c r="A34" s="48"/>
      <c r="B34" s="47" t="s">
        <v>617</v>
      </c>
      <c r="C34" s="21"/>
      <c r="D34" s="45" t="str">
        <f t="shared" si="4"/>
        <v>answer            y, n, or p</v>
      </c>
      <c r="E34" s="24"/>
      <c r="F34" s="24"/>
      <c r="G34" s="24"/>
      <c r="H34" s="24"/>
      <c r="I34" s="72" t="b">
        <f t="shared" si="5"/>
        <v>0</v>
      </c>
    </row>
    <row r="35" spans="1:9" ht="25.5" x14ac:dyDescent="0.2">
      <c r="A35" s="48"/>
      <c r="B35" s="47" t="s">
        <v>641</v>
      </c>
      <c r="C35" s="21"/>
      <c r="D35" s="45" t="str">
        <f t="shared" si="4"/>
        <v>answer            y, n, or p</v>
      </c>
      <c r="E35" s="24"/>
      <c r="F35" s="24"/>
      <c r="G35" s="24"/>
      <c r="H35" s="24"/>
      <c r="I35" s="72" t="b">
        <f t="shared" si="5"/>
        <v>0</v>
      </c>
    </row>
    <row r="36" spans="1:9" ht="38.25" x14ac:dyDescent="0.2">
      <c r="A36" s="48"/>
      <c r="B36" s="47" t="s">
        <v>618</v>
      </c>
      <c r="C36" s="21"/>
      <c r="D36" s="45" t="str">
        <f t="shared" si="4"/>
        <v>answer            y, n, or p</v>
      </c>
      <c r="E36" s="24"/>
      <c r="F36" s="24"/>
      <c r="G36" s="24"/>
      <c r="H36" s="24"/>
      <c r="I36" s="72" t="b">
        <f t="shared" si="5"/>
        <v>0</v>
      </c>
    </row>
    <row r="37" spans="1:9" ht="25.5" x14ac:dyDescent="0.2">
      <c r="A37" s="57" t="s">
        <v>601</v>
      </c>
      <c r="B37" s="47" t="s">
        <v>621</v>
      </c>
      <c r="C37" s="21"/>
      <c r="D37" s="45" t="str">
        <f t="shared" si="4"/>
        <v>answer            y, n, or p</v>
      </c>
      <c r="E37" s="24"/>
      <c r="F37" s="24"/>
      <c r="G37" s="24"/>
      <c r="H37" s="24"/>
      <c r="I37" s="72" t="b">
        <f t="shared" si="5"/>
        <v>0</v>
      </c>
    </row>
    <row r="38" spans="1:9" ht="25.5" x14ac:dyDescent="0.2">
      <c r="A38" s="48"/>
      <c r="B38" s="47" t="s">
        <v>642</v>
      </c>
      <c r="C38" s="21"/>
      <c r="D38" s="45" t="str">
        <f t="shared" si="4"/>
        <v>answer            y, n, or p</v>
      </c>
      <c r="E38" s="24"/>
      <c r="F38" s="24"/>
      <c r="G38" s="24"/>
      <c r="H38" s="24"/>
      <c r="I38" s="72" t="b">
        <f t="shared" si="5"/>
        <v>0</v>
      </c>
    </row>
    <row r="39" spans="1:9" ht="25.5" x14ac:dyDescent="0.2">
      <c r="A39" s="48"/>
      <c r="B39" s="47" t="s">
        <v>635</v>
      </c>
      <c r="C39" s="21"/>
      <c r="D39" s="45" t="str">
        <f t="shared" si="4"/>
        <v>answer            y, n, or p</v>
      </c>
      <c r="E39" s="24"/>
      <c r="F39" s="24"/>
      <c r="G39" s="24"/>
      <c r="H39" s="24"/>
      <c r="I39" s="72" t="b">
        <f t="shared" si="5"/>
        <v>0</v>
      </c>
    </row>
    <row r="40" spans="1:9" ht="25.5" x14ac:dyDescent="0.2">
      <c r="A40" s="48"/>
      <c r="B40" s="47" t="s">
        <v>643</v>
      </c>
      <c r="C40" s="21"/>
      <c r="D40" s="45" t="str">
        <f t="shared" si="4"/>
        <v>answer            y, n, or p</v>
      </c>
      <c r="E40" s="24"/>
      <c r="F40" s="24"/>
      <c r="G40" s="24"/>
      <c r="H40" s="24"/>
      <c r="I40" s="72" t="b">
        <f t="shared" si="5"/>
        <v>0</v>
      </c>
    </row>
    <row r="41" spans="1:9" ht="25.5" x14ac:dyDescent="0.2">
      <c r="A41" s="48"/>
      <c r="B41" s="47" t="s">
        <v>622</v>
      </c>
      <c r="C41" s="21"/>
      <c r="D41" s="45" t="str">
        <f t="shared" si="4"/>
        <v>answer            y, n, or p</v>
      </c>
      <c r="E41" s="24"/>
      <c r="F41" s="24"/>
      <c r="G41" s="24"/>
      <c r="H41" s="24"/>
      <c r="I41" s="72" t="b">
        <f t="shared" si="5"/>
        <v>0</v>
      </c>
    </row>
    <row r="42" spans="1:9" ht="25.5" x14ac:dyDescent="0.2">
      <c r="A42" s="48"/>
      <c r="B42" s="47" t="s">
        <v>623</v>
      </c>
      <c r="C42" s="21"/>
      <c r="D42" s="45" t="str">
        <f>IF(C$15="n","skip this question",IF(C42="","answer            y, n, p or na",IF(C42="na","not applicable",IF(C42="y","complete","further action is required"))))</f>
        <v>answer            y, n, p or na</v>
      </c>
      <c r="E42" s="24"/>
      <c r="F42" s="24"/>
      <c r="G42" s="24"/>
      <c r="H42" s="24"/>
      <c r="I42" s="72" t="b">
        <f>OR(C$15="N",C42="N",C42="P",C42="Y",C42="NA")</f>
        <v>0</v>
      </c>
    </row>
    <row r="43" spans="1:9" ht="25.5" x14ac:dyDescent="0.2">
      <c r="A43" s="48"/>
      <c r="B43" s="47" t="s">
        <v>624</v>
      </c>
      <c r="C43" s="21"/>
      <c r="D43" s="45" t="str">
        <f>IF(C$15="n","skip this question",IF(C43="","answer            y, n, p or na",IF(C43="na","not applicable",IF(C43="y","complete","further action is required"))))</f>
        <v>answer            y, n, p or na</v>
      </c>
      <c r="E43" s="24"/>
      <c r="F43" s="24"/>
      <c r="G43" s="24"/>
      <c r="H43" s="24"/>
      <c r="I43" s="72" t="b">
        <f>OR(C$15="N",C43="N",C43="P",C43="Y",C43="NA")</f>
        <v>0</v>
      </c>
    </row>
    <row r="44" spans="1:9" ht="25.5" x14ac:dyDescent="0.2">
      <c r="A44" s="57" t="s">
        <v>602</v>
      </c>
      <c r="B44" s="47" t="s">
        <v>625</v>
      </c>
      <c r="C44" s="21"/>
      <c r="D44" s="45" t="str">
        <f>IF(C$15="n","skip this question",IF(C44="","answer            y, n, or p",IF(C44="y","complete","further action is required")))</f>
        <v>answer            y, n, or p</v>
      </c>
      <c r="E44" s="24"/>
      <c r="F44" s="24"/>
      <c r="G44" s="24"/>
      <c r="H44" s="24"/>
      <c r="I44" s="72" t="b">
        <f>OR(C$15="N",C44="N",C44="P",C44="Y")</f>
        <v>0</v>
      </c>
    </row>
    <row r="45" spans="1:9" ht="25.5" x14ac:dyDescent="0.2">
      <c r="A45" s="48"/>
      <c r="B45" s="47" t="s">
        <v>637</v>
      </c>
      <c r="C45" s="21"/>
      <c r="D45" s="45" t="str">
        <f>IF(C$15="n","skip this question",IF(C45="","answer            y, n, or p",IF(C45="y","complete","further action is required")))</f>
        <v>answer            y, n, or p</v>
      </c>
      <c r="E45" s="24"/>
      <c r="F45" s="24"/>
      <c r="G45" s="24"/>
      <c r="H45" s="24"/>
      <c r="I45" s="72" t="b">
        <f>OR(C$15="N",C45="N",C45="P",C45="Y")</f>
        <v>0</v>
      </c>
    </row>
    <row r="46" spans="1:9" ht="38.25" x14ac:dyDescent="0.2">
      <c r="A46" s="48"/>
      <c r="B46" s="47" t="s">
        <v>644</v>
      </c>
      <c r="C46" s="21"/>
      <c r="D46" s="45" t="str">
        <f>IF(C$15="n","skip this question",IF(C46="","answer            y, n, or p",IF(C46="y","complete","further action is required")))</f>
        <v>answer            y, n, or p</v>
      </c>
      <c r="E46" s="24"/>
      <c r="F46" s="24"/>
      <c r="G46" s="24"/>
      <c r="H46" s="24"/>
      <c r="I46" s="72" t="b">
        <f>OR(C$15="N",C46="N",C46="P",C46="Y")</f>
        <v>0</v>
      </c>
    </row>
    <row r="47" spans="1:9" ht="25.5" x14ac:dyDescent="0.2">
      <c r="A47" s="48"/>
      <c r="B47" s="47" t="s">
        <v>626</v>
      </c>
      <c r="C47" s="21"/>
      <c r="D47" s="45" t="str">
        <f>IF(C$15="n","skip this question",IF(C47="","answer            y, n, p or na",IF(C47="na","not applicable",IF(C47="y","complete","further action is required"))))</f>
        <v>answer            y, n, p or na</v>
      </c>
      <c r="E47" s="24"/>
      <c r="F47" s="24"/>
      <c r="G47" s="24"/>
      <c r="H47" s="24"/>
      <c r="I47" s="72" t="b">
        <f>OR(C$15="N",C47="N",C47="P",C47="Y",C47="NA")</f>
        <v>0</v>
      </c>
    </row>
    <row r="48" spans="1:9" ht="25.5" x14ac:dyDescent="0.2">
      <c r="A48" s="48"/>
      <c r="B48" s="47" t="s">
        <v>627</v>
      </c>
      <c r="C48" s="21"/>
      <c r="D48" s="45" t="str">
        <f>IF(C$15="n","skip this question",IF(C48="","answer            y, n, p or na",IF(C48="na","not applicable",IF(C48="y","complete","further action is required"))))</f>
        <v>answer            y, n, p or na</v>
      </c>
      <c r="E48" s="24"/>
      <c r="F48" s="24"/>
      <c r="G48" s="24"/>
      <c r="H48" s="24"/>
      <c r="I48" s="72" t="b">
        <f>OR(C$15="N",C48="N",C48="P",C48="Y",C48="NA")</f>
        <v>0</v>
      </c>
    </row>
    <row r="49" spans="1:9" ht="38.25" x14ac:dyDescent="0.2">
      <c r="A49" s="48"/>
      <c r="B49" s="47" t="s">
        <v>628</v>
      </c>
      <c r="C49" s="21"/>
      <c r="D49" s="45" t="str">
        <f>IF(C$15="n","skip this question",IF(C49="","answer            y, n, p or na",IF(C49="na","not applicable",IF(C49="y","complete","further action is required"))))</f>
        <v>answer            y, n, p or na</v>
      </c>
      <c r="E49" s="24"/>
      <c r="F49" s="24"/>
      <c r="G49" s="24"/>
      <c r="H49" s="24"/>
      <c r="I49" s="72" t="b">
        <f>OR(C$15="N",C49="N",C49="P",C49="Y",C49="NA")</f>
        <v>0</v>
      </c>
    </row>
    <row r="50" spans="1:9" ht="25.5" x14ac:dyDescent="0.2">
      <c r="A50" s="48"/>
      <c r="B50" s="47" t="s">
        <v>629</v>
      </c>
      <c r="C50" s="21"/>
      <c r="D50" s="45" t="str">
        <f>IF(C$15="n","skip this question",IF(C50="","answer            y, n, p or na",IF(C50="na","not applicable",IF(C50="y","complete","further action is required"))))</f>
        <v>answer            y, n, p or na</v>
      </c>
      <c r="E50" s="24"/>
      <c r="F50" s="24"/>
      <c r="G50" s="24"/>
      <c r="H50" s="24"/>
      <c r="I50" s="72" t="b">
        <f>OR(C$15="N",C50="N",C50="P",C50="Y",C50="NA")</f>
        <v>0</v>
      </c>
    </row>
    <row r="51" spans="1:9" ht="25.5" x14ac:dyDescent="0.2">
      <c r="A51" s="57" t="s">
        <v>603</v>
      </c>
      <c r="B51" s="47" t="s">
        <v>605</v>
      </c>
      <c r="C51" s="21"/>
      <c r="D51" s="45" t="str">
        <f>IF(C$15="n","skip this question",IF(C51="","answer            y, n, or p",IF(C51="y","complete","further action is required")))</f>
        <v>answer            y, n, or p</v>
      </c>
      <c r="E51" s="24"/>
      <c r="F51" s="24"/>
      <c r="G51" s="24"/>
      <c r="H51" s="24"/>
      <c r="I51" s="72" t="b">
        <f>OR(C$15="N",C51="N",C51="P",C51="Y")</f>
        <v>0</v>
      </c>
    </row>
    <row r="52" spans="1:9" ht="25.5" x14ac:dyDescent="0.2">
      <c r="A52" s="48"/>
      <c r="B52" s="47" t="s">
        <v>698</v>
      </c>
      <c r="C52" s="21"/>
      <c r="D52" s="45" t="str">
        <f>IF(C$15="n","skip this question",IF(C52="","answer            y, n, or p",IF(C52="y","complete","further action is required")))</f>
        <v>answer            y, n, or p</v>
      </c>
      <c r="E52" s="24"/>
      <c r="F52" s="24"/>
      <c r="G52" s="24"/>
      <c r="H52" s="24"/>
      <c r="I52" s="72" t="b">
        <f>OR(C$15="N",C52="N",C52="P",C52="Y")</f>
        <v>0</v>
      </c>
    </row>
    <row r="53" spans="1:9" ht="25.5" x14ac:dyDescent="0.2">
      <c r="A53" s="48"/>
      <c r="B53" s="47" t="s">
        <v>699</v>
      </c>
      <c r="C53" s="21"/>
      <c r="D53" s="45" t="str">
        <f>IF(C$15="n","skip this question",IF(C53="","answer            y, n, or p",IF(C53="y","complete","further action is required")))</f>
        <v>answer            y, n, or p</v>
      </c>
      <c r="E53" s="24"/>
      <c r="F53" s="24"/>
      <c r="G53" s="24"/>
      <c r="H53" s="24"/>
      <c r="I53" s="72" t="b">
        <f>OR(C$15="N",C53="N",C53="P",C53="Y")</f>
        <v>0</v>
      </c>
    </row>
    <row r="54" spans="1:9" ht="25.5" x14ac:dyDescent="0.2">
      <c r="A54" s="48"/>
      <c r="B54" s="47" t="s">
        <v>630</v>
      </c>
      <c r="C54" s="21"/>
      <c r="D54" s="45" t="str">
        <f>IF(C$15="n","skip this question",IF(C54="","answer            y, n, p or na",IF(C54="na","not applicable",IF(C54="y","complete","further action is required"))))</f>
        <v>answer            y, n, p or na</v>
      </c>
      <c r="E54" s="24"/>
      <c r="F54" s="24"/>
      <c r="G54" s="24"/>
      <c r="H54" s="24"/>
      <c r="I54" s="72" t="b">
        <f>OR(C$15="N",C54="N",C54="P",C54="Y",C54="NA")</f>
        <v>0</v>
      </c>
    </row>
    <row r="55" spans="1:9" ht="25.5" x14ac:dyDescent="0.2">
      <c r="A55" s="48"/>
      <c r="B55" s="47" t="s">
        <v>634</v>
      </c>
      <c r="C55" s="21"/>
      <c r="D55" s="45" t="str">
        <f>IF(C$15="n","skip this question",IF(C55="","answer            y, n, or p",IF(C55="y","complete","further action is required")))</f>
        <v>answer            y, n, or p</v>
      </c>
      <c r="E55" s="24"/>
      <c r="F55" s="24"/>
      <c r="G55" s="24"/>
      <c r="H55" s="24"/>
      <c r="I55" s="72" t="b">
        <f>OR(C$15="N",C55="N",C55="P",C55="Y")</f>
        <v>0</v>
      </c>
    </row>
    <row r="56" spans="1:9" ht="38.25" x14ac:dyDescent="0.2">
      <c r="A56" s="57" t="s">
        <v>604</v>
      </c>
      <c r="B56" s="47" t="s">
        <v>606</v>
      </c>
      <c r="C56" s="21"/>
      <c r="D56" s="45" t="str">
        <f>IF(C$15="n","skip this question",IF(C56="","answer            y, n, or p",IF(C56="y","complete","further action is required")))</f>
        <v>answer            y, n, or p</v>
      </c>
      <c r="E56" s="24"/>
      <c r="F56" s="24"/>
      <c r="G56" s="24"/>
      <c r="H56" s="24"/>
      <c r="I56" s="72" t="b">
        <f>OR(C$15="N",C56="N",C56="P",C56="Y")</f>
        <v>0</v>
      </c>
    </row>
    <row r="57" spans="1:9" ht="25.5" x14ac:dyDescent="0.2">
      <c r="A57" s="48"/>
      <c r="B57" s="47" t="s">
        <v>645</v>
      </c>
      <c r="C57" s="21"/>
      <c r="D57" s="45" t="str">
        <f>IF(C$15="n","skip this question",IF(C57="","answer            y, n, or p",IF(C57="y","complete","further action is required")))</f>
        <v>answer            y, n, or p</v>
      </c>
      <c r="E57" s="24"/>
      <c r="F57" s="24"/>
      <c r="G57" s="24"/>
      <c r="H57" s="24"/>
      <c r="I57" s="72" t="b">
        <f>OR(C$15="N",C57="N",C57="P",C57="Y")</f>
        <v>0</v>
      </c>
    </row>
    <row r="58" spans="1:9" ht="25.5" x14ac:dyDescent="0.2">
      <c r="A58" s="52"/>
      <c r="B58" s="47" t="s">
        <v>646</v>
      </c>
      <c r="C58" s="21"/>
      <c r="D58" s="45" t="str">
        <f>IF(C$15="n","skip this question",IF(C58="","answer            y, n, or p",IF(C58="y","complete","further action is required")))</f>
        <v>answer            y, n, or p</v>
      </c>
      <c r="E58" s="24"/>
      <c r="F58" s="24"/>
      <c r="G58" s="24"/>
      <c r="H58" s="24"/>
      <c r="I58" s="72" t="b">
        <f>OR(C$15="N",C58="N",C58="P",C58="Y")</f>
        <v>0</v>
      </c>
    </row>
    <row r="59" spans="1:9" x14ac:dyDescent="0.2">
      <c r="A59" s="42"/>
      <c r="B59" s="42"/>
      <c r="C59" s="61"/>
      <c r="D59" s="71"/>
      <c r="E59" s="72"/>
      <c r="F59" s="72"/>
      <c r="G59" s="72"/>
      <c r="H59" s="72"/>
      <c r="I59" s="72" t="b">
        <f>AND(I3:I58)</f>
        <v>0</v>
      </c>
    </row>
  </sheetData>
  <sheetProtection sheet="1" objects="1" scenarios="1" selectLockedCells="1"/>
  <mergeCells count="4">
    <mergeCell ref="A1:B1"/>
    <mergeCell ref="A2:B2"/>
    <mergeCell ref="A14:B14"/>
    <mergeCell ref="D1:F1"/>
  </mergeCells>
  <conditionalFormatting sqref="D3">
    <cfRule type="cellIs" dxfId="410" priority="64" operator="equal">
      <formula>$C$27</formula>
    </cfRule>
  </conditionalFormatting>
  <conditionalFormatting sqref="C3:C12">
    <cfRule type="cellIs" priority="55" operator="equal">
      <formula>""""""</formula>
    </cfRule>
    <cfRule type="cellIs" dxfId="409" priority="56" operator="equal">
      <formula>"n"</formula>
    </cfRule>
    <cfRule type="cellIs" dxfId="408" priority="57" operator="equal">
      <formula>"p"</formula>
    </cfRule>
    <cfRule type="cellIs" dxfId="407" priority="58" operator="equal">
      <formula>"y"</formula>
    </cfRule>
  </conditionalFormatting>
  <conditionalFormatting sqref="D4:D12">
    <cfRule type="cellIs" dxfId="406" priority="54" operator="equal">
      <formula>$C$27</formula>
    </cfRule>
  </conditionalFormatting>
  <conditionalFormatting sqref="D13">
    <cfRule type="cellIs" dxfId="405" priority="53" operator="equal">
      <formula>$C$27</formula>
    </cfRule>
  </conditionalFormatting>
  <conditionalFormatting sqref="C16">
    <cfRule type="cellIs" dxfId="404" priority="33" operator="equal">
      <formula>"na"</formula>
    </cfRule>
    <cfRule type="cellIs" priority="34" operator="equal">
      <formula>""""""</formula>
    </cfRule>
    <cfRule type="cellIs" dxfId="403" priority="35" operator="equal">
      <formula>"n"</formula>
    </cfRule>
    <cfRule type="cellIs" dxfId="402" priority="36" operator="equal">
      <formula>"p"</formula>
    </cfRule>
    <cfRule type="cellIs" dxfId="401" priority="37" operator="equal">
      <formula>"y"</formula>
    </cfRule>
  </conditionalFormatting>
  <conditionalFormatting sqref="D15">
    <cfRule type="cellIs" dxfId="400" priority="19" operator="equal">
      <formula>"skip the following questions"</formula>
    </cfRule>
  </conditionalFormatting>
  <conditionalFormatting sqref="D16">
    <cfRule type="cellIs" dxfId="399" priority="18" operator="equal">
      <formula>"skip this question"</formula>
    </cfRule>
  </conditionalFormatting>
  <conditionalFormatting sqref="D17:D58">
    <cfRule type="cellIs" dxfId="398" priority="11" operator="equal">
      <formula>"skip this question"</formula>
    </cfRule>
  </conditionalFormatting>
  <conditionalFormatting sqref="C17:C58">
    <cfRule type="cellIs" dxfId="397" priority="12" operator="equal">
      <formula>"na"</formula>
    </cfRule>
    <cfRule type="cellIs" priority="13" operator="equal">
      <formula>""""""</formula>
    </cfRule>
    <cfRule type="cellIs" dxfId="396" priority="14" operator="equal">
      <formula>"n"</formula>
    </cfRule>
    <cfRule type="cellIs" dxfId="395" priority="15" operator="equal">
      <formula>"p"</formula>
    </cfRule>
    <cfRule type="cellIs" dxfId="394" priority="16" operator="equal">
      <formula>"y"</formula>
    </cfRule>
  </conditionalFormatting>
  <conditionalFormatting sqref="C15">
    <cfRule type="cellIs" dxfId="393" priority="6" operator="equal">
      <formula>"na"</formula>
    </cfRule>
    <cfRule type="cellIs" priority="7" operator="equal">
      <formula>""""""</formula>
    </cfRule>
    <cfRule type="cellIs" dxfId="392" priority="8" operator="equal">
      <formula>"n"</formula>
    </cfRule>
    <cfRule type="cellIs" dxfId="391" priority="9" operator="equal">
      <formula>"p"</formula>
    </cfRule>
    <cfRule type="cellIs" dxfId="390" priority="10" operator="equal">
      <formula>"y"</formula>
    </cfRule>
  </conditionalFormatting>
  <conditionalFormatting sqref="D1:F1">
    <cfRule type="cellIs" dxfId="389" priority="5" operator="equal">
      <formula>"you have answered all the questions in this section"</formula>
    </cfRule>
  </conditionalFormatting>
  <conditionalFormatting sqref="C13">
    <cfRule type="cellIs" priority="1" operator="equal">
      <formula>""""""</formula>
    </cfRule>
    <cfRule type="cellIs" dxfId="388" priority="2" operator="equal">
      <formula>"n"</formula>
    </cfRule>
    <cfRule type="cellIs" dxfId="387" priority="3" operator="equal">
      <formula>"p"</formula>
    </cfRule>
    <cfRule type="cellIs" dxfId="386" priority="4" operator="equal">
      <formula>"y"</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controls!$B$2:$B$4</xm:f>
          </x14:formula1>
          <xm:sqref>C3:C13 C55:C58 C51:C53 C44:C46 C32:C41 C23:C30 C21 C17:C19</xm:sqref>
        </x14:dataValidation>
        <x14:dataValidation type="list" allowBlank="1" showInputMessage="1" showErrorMessage="1">
          <x14:formula1>
            <xm:f>controls!$B$2:$B$3</xm:f>
          </x14:formula1>
          <xm:sqref>C15</xm:sqref>
        </x14:dataValidation>
        <x14:dataValidation type="list" allowBlank="1" showInputMessage="1" showErrorMessage="1">
          <x14:formula1>
            <xm:f>controls!$B$2:$B$5</xm:f>
          </x14:formula1>
          <xm:sqref>C54 C47:C50 C42:C43 C31 C22 C16 C20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75"/>
  <sheetViews>
    <sheetView workbookViewId="0">
      <pane ySplit="1" topLeftCell="A2" activePane="bottomLeft" state="frozen"/>
      <selection pane="bottomLeft" activeCell="C4" sqref="C3:C4"/>
    </sheetView>
  </sheetViews>
  <sheetFormatPr defaultColWidth="8.85546875" defaultRowHeight="12.75" x14ac:dyDescent="0.2"/>
  <cols>
    <col min="1" max="1" width="40.42578125" style="3" customWidth="1"/>
    <col min="2" max="2" width="51.85546875" style="3" customWidth="1"/>
    <col min="3" max="3" width="9.7109375" style="22" customWidth="1"/>
    <col min="4" max="4" width="13.7109375" style="11" customWidth="1"/>
    <col min="5" max="5" width="35.7109375" style="27" customWidth="1"/>
    <col min="6" max="6" width="15.7109375" style="27" customWidth="1"/>
    <col min="7" max="8" width="12.7109375" style="27" customWidth="1"/>
    <col min="9" max="9" width="0" style="6" hidden="1" customWidth="1"/>
    <col min="10" max="16384" width="8.85546875" style="6"/>
  </cols>
  <sheetData>
    <row r="1" spans="1:9" s="2" customFormat="1" ht="16.899999999999999" customHeight="1" x14ac:dyDescent="0.25">
      <c r="A1" s="113" t="s">
        <v>123</v>
      </c>
      <c r="B1" s="113"/>
      <c r="C1" s="36"/>
      <c r="D1" s="112" t="str">
        <f>IF(I173,"you have answered all the questions in this section","the assessment is not complete")</f>
        <v>the assessment is not complete</v>
      </c>
      <c r="E1" s="112"/>
      <c r="F1" s="112"/>
      <c r="G1" s="37"/>
      <c r="H1" s="37"/>
      <c r="I1" s="37"/>
    </row>
    <row r="2" spans="1:9" s="3" customFormat="1" ht="15.75" x14ac:dyDescent="0.25">
      <c r="A2" s="117" t="s">
        <v>124</v>
      </c>
      <c r="B2" s="117"/>
      <c r="C2" s="38" t="s">
        <v>63</v>
      </c>
      <c r="D2" s="39"/>
      <c r="E2" s="40" t="s">
        <v>44</v>
      </c>
      <c r="F2" s="40" t="s">
        <v>45</v>
      </c>
      <c r="G2" s="40" t="s">
        <v>46</v>
      </c>
      <c r="H2" s="41" t="s">
        <v>47</v>
      </c>
      <c r="I2" s="42"/>
    </row>
    <row r="3" spans="1:9" ht="25.5" x14ac:dyDescent="0.2">
      <c r="A3" s="43" t="s">
        <v>1</v>
      </c>
      <c r="B3" s="44" t="s">
        <v>130</v>
      </c>
      <c r="C3" s="21"/>
      <c r="D3" s="45" t="str">
        <f t="shared" ref="D3:D11" si="0">IF(C3="","answer              y, n, or p", IF(C3="y","complete", "further action is required"))</f>
        <v>answer              y, n, or p</v>
      </c>
      <c r="E3" s="26"/>
      <c r="F3" s="26"/>
      <c r="G3" s="26"/>
      <c r="H3" s="26"/>
      <c r="I3" s="46" t="b">
        <f>OR(C3="Y",C3="P",C3="N")</f>
        <v>0</v>
      </c>
    </row>
    <row r="4" spans="1:9" ht="25.5" x14ac:dyDescent="0.2">
      <c r="A4" s="43" t="s">
        <v>125</v>
      </c>
      <c r="B4" s="47" t="s">
        <v>126</v>
      </c>
      <c r="C4" s="21"/>
      <c r="D4" s="45" t="str">
        <f t="shared" si="0"/>
        <v>answer              y, n, or p</v>
      </c>
      <c r="E4" s="26"/>
      <c r="F4" s="26"/>
      <c r="G4" s="26"/>
      <c r="H4" s="26"/>
      <c r="I4" s="46" t="b">
        <f t="shared" ref="I4:I67" si="1">OR(C4="Y",C4="P",C4="N")</f>
        <v>0</v>
      </c>
    </row>
    <row r="5" spans="1:9" ht="38.25" x14ac:dyDescent="0.2">
      <c r="A5" s="48"/>
      <c r="B5" s="47" t="s">
        <v>127</v>
      </c>
      <c r="C5" s="21"/>
      <c r="D5" s="45" t="str">
        <f t="shared" si="0"/>
        <v>answer              y, n, or p</v>
      </c>
      <c r="E5" s="26"/>
      <c r="F5" s="26"/>
      <c r="G5" s="26"/>
      <c r="H5" s="26"/>
      <c r="I5" s="46" t="b">
        <f t="shared" si="1"/>
        <v>0</v>
      </c>
    </row>
    <row r="6" spans="1:9" ht="25.5" x14ac:dyDescent="0.2">
      <c r="A6" s="49"/>
      <c r="B6" s="50" t="s">
        <v>131</v>
      </c>
      <c r="C6" s="21"/>
      <c r="D6" s="45" t="str">
        <f t="shared" si="0"/>
        <v>answer              y, n, or p</v>
      </c>
      <c r="E6" s="26"/>
      <c r="F6" s="26"/>
      <c r="G6" s="26"/>
      <c r="H6" s="26"/>
      <c r="I6" s="46" t="b">
        <f t="shared" si="1"/>
        <v>0</v>
      </c>
    </row>
    <row r="7" spans="1:9" ht="25.5" x14ac:dyDescent="0.2">
      <c r="A7" s="51"/>
      <c r="B7" s="47" t="s">
        <v>128</v>
      </c>
      <c r="C7" s="21"/>
      <c r="D7" s="45" t="str">
        <f t="shared" si="0"/>
        <v>answer              y, n, or p</v>
      </c>
      <c r="E7" s="26"/>
      <c r="F7" s="26"/>
      <c r="G7" s="26"/>
      <c r="H7" s="26"/>
      <c r="I7" s="46" t="b">
        <f t="shared" si="1"/>
        <v>0</v>
      </c>
    </row>
    <row r="8" spans="1:9" ht="25.5" x14ac:dyDescent="0.2">
      <c r="A8" s="48"/>
      <c r="B8" s="47" t="s">
        <v>129</v>
      </c>
      <c r="C8" s="21"/>
      <c r="D8" s="45" t="str">
        <f t="shared" si="0"/>
        <v>answer              y, n, or p</v>
      </c>
      <c r="E8" s="26"/>
      <c r="F8" s="26"/>
      <c r="G8" s="26"/>
      <c r="H8" s="26"/>
      <c r="I8" s="46" t="b">
        <f t="shared" si="1"/>
        <v>0</v>
      </c>
    </row>
    <row r="9" spans="1:9" ht="25.5" x14ac:dyDescent="0.2">
      <c r="A9" s="48"/>
      <c r="B9" s="47" t="s">
        <v>88</v>
      </c>
      <c r="C9" s="21"/>
      <c r="D9" s="45" t="str">
        <f t="shared" si="0"/>
        <v>answer              y, n, or p</v>
      </c>
      <c r="E9" s="26"/>
      <c r="F9" s="26"/>
      <c r="G9" s="26"/>
      <c r="H9" s="26"/>
      <c r="I9" s="46" t="b">
        <f t="shared" si="1"/>
        <v>0</v>
      </c>
    </row>
    <row r="10" spans="1:9" ht="25.5" x14ac:dyDescent="0.2">
      <c r="A10" s="48"/>
      <c r="B10" s="47" t="s">
        <v>51</v>
      </c>
      <c r="C10" s="21"/>
      <c r="D10" s="45" t="str">
        <f t="shared" si="0"/>
        <v>answer              y, n, or p</v>
      </c>
      <c r="E10" s="26"/>
      <c r="F10" s="26"/>
      <c r="G10" s="26"/>
      <c r="H10" s="26"/>
      <c r="I10" s="46" t="b">
        <f t="shared" si="1"/>
        <v>0</v>
      </c>
    </row>
    <row r="11" spans="1:9" ht="25.5" x14ac:dyDescent="0.2">
      <c r="A11" s="52"/>
      <c r="B11" s="47" t="s">
        <v>52</v>
      </c>
      <c r="C11" s="21"/>
      <c r="D11" s="45" t="str">
        <f t="shared" si="0"/>
        <v>answer              y, n, or p</v>
      </c>
      <c r="E11" s="26"/>
      <c r="F11" s="26"/>
      <c r="G11" s="26"/>
      <c r="H11" s="26"/>
      <c r="I11" s="46" t="b">
        <f t="shared" si="1"/>
        <v>0</v>
      </c>
    </row>
    <row r="12" spans="1:9" ht="38.25" x14ac:dyDescent="0.2">
      <c r="A12" s="53" t="s">
        <v>1</v>
      </c>
      <c r="B12" s="47" t="s">
        <v>132</v>
      </c>
      <c r="C12" s="21"/>
      <c r="D12" s="45" t="str">
        <f t="shared" ref="D12:D19" si="2">IF(C12="","answer              y, n, or p", IF(C12="y","complete", "further action is required"))</f>
        <v>answer              y, n, or p</v>
      </c>
      <c r="E12" s="26"/>
      <c r="F12" s="26"/>
      <c r="G12" s="26"/>
      <c r="H12" s="26"/>
      <c r="I12" s="46" t="b">
        <f t="shared" si="1"/>
        <v>0</v>
      </c>
    </row>
    <row r="13" spans="1:9" ht="25.5" x14ac:dyDescent="0.2">
      <c r="A13" s="48"/>
      <c r="B13" s="47" t="s">
        <v>133</v>
      </c>
      <c r="C13" s="21"/>
      <c r="D13" s="45" t="str">
        <f t="shared" si="2"/>
        <v>answer              y, n, or p</v>
      </c>
      <c r="E13" s="26"/>
      <c r="F13" s="26"/>
      <c r="G13" s="26"/>
      <c r="H13" s="26"/>
      <c r="I13" s="46" t="b">
        <f t="shared" si="1"/>
        <v>0</v>
      </c>
    </row>
    <row r="14" spans="1:9" ht="38.25" x14ac:dyDescent="0.2">
      <c r="A14" s="48"/>
      <c r="B14" s="47" t="s">
        <v>134</v>
      </c>
      <c r="C14" s="21"/>
      <c r="D14" s="45" t="str">
        <f t="shared" si="2"/>
        <v>answer              y, n, or p</v>
      </c>
      <c r="E14" s="26"/>
      <c r="F14" s="26"/>
      <c r="G14" s="26"/>
      <c r="H14" s="26"/>
      <c r="I14" s="46" t="b">
        <f t="shared" si="1"/>
        <v>0</v>
      </c>
    </row>
    <row r="15" spans="1:9" ht="25.5" x14ac:dyDescent="0.2">
      <c r="A15" s="54"/>
      <c r="B15" s="55" t="s">
        <v>53</v>
      </c>
      <c r="C15" s="21"/>
      <c r="D15" s="45" t="str">
        <f t="shared" si="2"/>
        <v>answer              y, n, or p</v>
      </c>
      <c r="E15" s="26"/>
      <c r="F15" s="26"/>
      <c r="G15" s="26"/>
      <c r="H15" s="26"/>
      <c r="I15" s="46" t="b">
        <f t="shared" si="1"/>
        <v>0</v>
      </c>
    </row>
    <row r="16" spans="1:9" ht="25.5" x14ac:dyDescent="0.2">
      <c r="A16" s="48"/>
      <c r="B16" s="47" t="s">
        <v>135</v>
      </c>
      <c r="C16" s="21"/>
      <c r="D16" s="45" t="str">
        <f t="shared" si="2"/>
        <v>answer              y, n, or p</v>
      </c>
      <c r="E16" s="26"/>
      <c r="F16" s="26"/>
      <c r="G16" s="26"/>
      <c r="H16" s="26"/>
      <c r="I16" s="46" t="b">
        <f t="shared" si="1"/>
        <v>0</v>
      </c>
    </row>
    <row r="17" spans="1:9" ht="51" x14ac:dyDescent="0.2">
      <c r="A17" s="52"/>
      <c r="B17" s="47" t="s">
        <v>136</v>
      </c>
      <c r="C17" s="21"/>
      <c r="D17" s="45" t="str">
        <f t="shared" si="2"/>
        <v>answer              y, n, or p</v>
      </c>
      <c r="E17" s="26"/>
      <c r="F17" s="26"/>
      <c r="G17" s="26"/>
      <c r="H17" s="26"/>
      <c r="I17" s="46" t="b">
        <f t="shared" si="1"/>
        <v>0</v>
      </c>
    </row>
    <row r="18" spans="1:9" ht="25.5" x14ac:dyDescent="0.2">
      <c r="A18" s="53" t="s">
        <v>137</v>
      </c>
      <c r="B18" s="47" t="s">
        <v>138</v>
      </c>
      <c r="C18" s="21"/>
      <c r="D18" s="45" t="str">
        <f t="shared" si="2"/>
        <v>answer              y, n, or p</v>
      </c>
      <c r="E18" s="26"/>
      <c r="F18" s="26"/>
      <c r="G18" s="26"/>
      <c r="H18" s="26"/>
      <c r="I18" s="46" t="b">
        <f t="shared" si="1"/>
        <v>0</v>
      </c>
    </row>
    <row r="19" spans="1:9" ht="25.5" x14ac:dyDescent="0.2">
      <c r="A19" s="52"/>
      <c r="B19" s="47" t="s">
        <v>139</v>
      </c>
      <c r="C19" s="21"/>
      <c r="D19" s="45" t="str">
        <f t="shared" si="2"/>
        <v>answer              y, n, or p</v>
      </c>
      <c r="E19" s="26"/>
      <c r="F19" s="26"/>
      <c r="G19" s="26"/>
      <c r="H19" s="26"/>
      <c r="I19" s="46" t="b">
        <f t="shared" si="1"/>
        <v>0</v>
      </c>
    </row>
    <row r="20" spans="1:9" s="3" customFormat="1" ht="15.75" x14ac:dyDescent="0.25">
      <c r="A20" s="116" t="s">
        <v>167</v>
      </c>
      <c r="B20" s="117"/>
      <c r="C20" s="38" t="s">
        <v>63</v>
      </c>
      <c r="D20" s="39"/>
      <c r="E20" s="40" t="s">
        <v>44</v>
      </c>
      <c r="F20" s="40" t="s">
        <v>45</v>
      </c>
      <c r="G20" s="40" t="s">
        <v>46</v>
      </c>
      <c r="H20" s="41" t="s">
        <v>47</v>
      </c>
      <c r="I20" s="42"/>
    </row>
    <row r="21" spans="1:9" ht="25.5" x14ac:dyDescent="0.2">
      <c r="A21" s="43" t="s">
        <v>1</v>
      </c>
      <c r="B21" s="47" t="s">
        <v>142</v>
      </c>
      <c r="C21" s="21"/>
      <c r="D21" s="45" t="str">
        <f t="shared" ref="D21:D47" si="3">IF(C21="","answer              y, n, or p", IF(C21="y","complete", "further action is required"))</f>
        <v>answer              y, n, or p</v>
      </c>
      <c r="E21" s="26"/>
      <c r="F21" s="26"/>
      <c r="G21" s="26"/>
      <c r="H21" s="26"/>
      <c r="I21" s="46" t="b">
        <f t="shared" si="1"/>
        <v>0</v>
      </c>
    </row>
    <row r="22" spans="1:9" ht="25.5" x14ac:dyDescent="0.2">
      <c r="A22" s="48"/>
      <c r="B22" s="47" t="s">
        <v>143</v>
      </c>
      <c r="C22" s="21"/>
      <c r="D22" s="45" t="str">
        <f t="shared" si="3"/>
        <v>answer              y, n, or p</v>
      </c>
      <c r="E22" s="26"/>
      <c r="F22" s="26"/>
      <c r="G22" s="26"/>
      <c r="H22" s="26"/>
      <c r="I22" s="46" t="b">
        <f t="shared" si="1"/>
        <v>0</v>
      </c>
    </row>
    <row r="23" spans="1:9" ht="25.5" x14ac:dyDescent="0.2">
      <c r="A23" s="48"/>
      <c r="B23" s="47" t="s">
        <v>144</v>
      </c>
      <c r="C23" s="21"/>
      <c r="D23" s="45" t="str">
        <f t="shared" si="3"/>
        <v>answer              y, n, or p</v>
      </c>
      <c r="E23" s="26"/>
      <c r="F23" s="26"/>
      <c r="G23" s="26"/>
      <c r="H23" s="26"/>
      <c r="I23" s="46" t="b">
        <f t="shared" si="1"/>
        <v>0</v>
      </c>
    </row>
    <row r="24" spans="1:9" ht="25.5" x14ac:dyDescent="0.2">
      <c r="A24" s="48"/>
      <c r="B24" s="47" t="s">
        <v>145</v>
      </c>
      <c r="C24" s="21"/>
      <c r="D24" s="45" t="str">
        <f t="shared" si="3"/>
        <v>answer              y, n, or p</v>
      </c>
      <c r="E24" s="26"/>
      <c r="F24" s="26"/>
      <c r="G24" s="26"/>
      <c r="H24" s="26"/>
      <c r="I24" s="46" t="b">
        <f t="shared" si="1"/>
        <v>0</v>
      </c>
    </row>
    <row r="25" spans="1:9" ht="25.5" x14ac:dyDescent="0.2">
      <c r="A25" s="48"/>
      <c r="B25" s="47" t="s">
        <v>146</v>
      </c>
      <c r="C25" s="21"/>
      <c r="D25" s="45" t="str">
        <f t="shared" si="3"/>
        <v>answer              y, n, or p</v>
      </c>
      <c r="E25" s="26"/>
      <c r="F25" s="26"/>
      <c r="G25" s="26"/>
      <c r="H25" s="26"/>
      <c r="I25" s="46" t="b">
        <f t="shared" si="1"/>
        <v>0</v>
      </c>
    </row>
    <row r="26" spans="1:9" ht="25.5" x14ac:dyDescent="0.2">
      <c r="A26" s="48"/>
      <c r="B26" s="47" t="s">
        <v>147</v>
      </c>
      <c r="C26" s="21"/>
      <c r="D26" s="45" t="str">
        <f t="shared" si="3"/>
        <v>answer              y, n, or p</v>
      </c>
      <c r="E26" s="26"/>
      <c r="F26" s="26"/>
      <c r="G26" s="26"/>
      <c r="H26" s="26"/>
      <c r="I26" s="46" t="b">
        <f t="shared" si="1"/>
        <v>0</v>
      </c>
    </row>
    <row r="27" spans="1:9" ht="25.5" x14ac:dyDescent="0.2">
      <c r="A27" s="48"/>
      <c r="B27" s="47" t="s">
        <v>148</v>
      </c>
      <c r="C27" s="21"/>
      <c r="D27" s="45" t="str">
        <f t="shared" si="3"/>
        <v>answer              y, n, or p</v>
      </c>
      <c r="E27" s="26"/>
      <c r="F27" s="26"/>
      <c r="G27" s="26"/>
      <c r="H27" s="26"/>
      <c r="I27" s="46" t="b">
        <f t="shared" si="1"/>
        <v>0</v>
      </c>
    </row>
    <row r="28" spans="1:9" ht="25.5" x14ac:dyDescent="0.2">
      <c r="A28" s="48"/>
      <c r="B28" s="47" t="s">
        <v>149</v>
      </c>
      <c r="C28" s="21"/>
      <c r="D28" s="45" t="str">
        <f t="shared" si="3"/>
        <v>answer              y, n, or p</v>
      </c>
      <c r="E28" s="26"/>
      <c r="F28" s="26"/>
      <c r="G28" s="26"/>
      <c r="H28" s="26"/>
      <c r="I28" s="46" t="b">
        <f t="shared" si="1"/>
        <v>0</v>
      </c>
    </row>
    <row r="29" spans="1:9" ht="25.5" x14ac:dyDescent="0.2">
      <c r="A29" s="48"/>
      <c r="B29" s="47" t="s">
        <v>150</v>
      </c>
      <c r="C29" s="21"/>
      <c r="D29" s="45" t="str">
        <f t="shared" si="3"/>
        <v>answer              y, n, or p</v>
      </c>
      <c r="E29" s="26"/>
      <c r="F29" s="26"/>
      <c r="G29" s="26"/>
      <c r="H29" s="26"/>
      <c r="I29" s="46" t="b">
        <f t="shared" si="1"/>
        <v>0</v>
      </c>
    </row>
    <row r="30" spans="1:9" ht="51" x14ac:dyDescent="0.2">
      <c r="A30" s="43" t="s">
        <v>140</v>
      </c>
      <c r="B30" s="56" t="s">
        <v>151</v>
      </c>
      <c r="C30" s="21"/>
      <c r="D30" s="45" t="str">
        <f t="shared" si="3"/>
        <v>answer              y, n, or p</v>
      </c>
      <c r="E30" s="26"/>
      <c r="F30" s="26"/>
      <c r="G30" s="26"/>
      <c r="H30" s="26"/>
      <c r="I30" s="46" t="b">
        <f t="shared" si="1"/>
        <v>0</v>
      </c>
    </row>
    <row r="31" spans="1:9" ht="38.25" x14ac:dyDescent="0.2">
      <c r="A31" s="48"/>
      <c r="B31" s="56" t="s">
        <v>152</v>
      </c>
      <c r="C31" s="21"/>
      <c r="D31" s="45" t="str">
        <f t="shared" si="3"/>
        <v>answer              y, n, or p</v>
      </c>
      <c r="E31" s="26"/>
      <c r="F31" s="26"/>
      <c r="G31" s="26"/>
      <c r="H31" s="26"/>
      <c r="I31" s="46" t="b">
        <f t="shared" si="1"/>
        <v>0</v>
      </c>
    </row>
    <row r="32" spans="1:9" ht="25.5" x14ac:dyDescent="0.2">
      <c r="A32" s="48"/>
      <c r="B32" s="56" t="s">
        <v>153</v>
      </c>
      <c r="C32" s="21"/>
      <c r="D32" s="45" t="str">
        <f t="shared" si="3"/>
        <v>answer              y, n, or p</v>
      </c>
      <c r="E32" s="26"/>
      <c r="F32" s="26"/>
      <c r="G32" s="26"/>
      <c r="H32" s="26"/>
      <c r="I32" s="46" t="b">
        <f t="shared" si="1"/>
        <v>0</v>
      </c>
    </row>
    <row r="33" spans="1:9" ht="38.25" x14ac:dyDescent="0.2">
      <c r="A33" s="48"/>
      <c r="B33" s="50" t="s">
        <v>154</v>
      </c>
      <c r="C33" s="21"/>
      <c r="D33" s="45" t="str">
        <f t="shared" si="3"/>
        <v>answer              y, n, or p</v>
      </c>
      <c r="E33" s="26"/>
      <c r="F33" s="26"/>
      <c r="G33" s="26"/>
      <c r="H33" s="26"/>
      <c r="I33" s="46" t="b">
        <f t="shared" si="1"/>
        <v>0</v>
      </c>
    </row>
    <row r="34" spans="1:9" ht="25.5" x14ac:dyDescent="0.2">
      <c r="A34" s="57" t="s">
        <v>141</v>
      </c>
      <c r="B34" s="47" t="s">
        <v>155</v>
      </c>
      <c r="C34" s="21"/>
      <c r="D34" s="45" t="str">
        <f t="shared" si="3"/>
        <v>answer              y, n, or p</v>
      </c>
      <c r="E34" s="26"/>
      <c r="F34" s="26"/>
      <c r="G34" s="26"/>
      <c r="H34" s="26"/>
      <c r="I34" s="46" t="b">
        <f t="shared" si="1"/>
        <v>0</v>
      </c>
    </row>
    <row r="35" spans="1:9" ht="25.5" x14ac:dyDescent="0.2">
      <c r="A35" s="48"/>
      <c r="B35" s="47" t="s">
        <v>156</v>
      </c>
      <c r="C35" s="21"/>
      <c r="D35" s="45" t="str">
        <f t="shared" si="3"/>
        <v>answer              y, n, or p</v>
      </c>
      <c r="E35" s="26"/>
      <c r="F35" s="26"/>
      <c r="G35" s="26"/>
      <c r="H35" s="26"/>
      <c r="I35" s="46" t="b">
        <f t="shared" si="1"/>
        <v>0</v>
      </c>
    </row>
    <row r="36" spans="1:9" ht="25.5" x14ac:dyDescent="0.2">
      <c r="A36" s="48"/>
      <c r="B36" s="47" t="s">
        <v>157</v>
      </c>
      <c r="C36" s="21"/>
      <c r="D36" s="45" t="str">
        <f t="shared" si="3"/>
        <v>answer              y, n, or p</v>
      </c>
      <c r="E36" s="26"/>
      <c r="F36" s="26"/>
      <c r="G36" s="26"/>
      <c r="H36" s="26"/>
      <c r="I36" s="46" t="b">
        <f t="shared" si="1"/>
        <v>0</v>
      </c>
    </row>
    <row r="37" spans="1:9" ht="25.5" x14ac:dyDescent="0.2">
      <c r="A37" s="48"/>
      <c r="B37" s="47" t="s">
        <v>158</v>
      </c>
      <c r="C37" s="21"/>
      <c r="D37" s="45" t="str">
        <f t="shared" si="3"/>
        <v>answer              y, n, or p</v>
      </c>
      <c r="E37" s="26"/>
      <c r="F37" s="26"/>
      <c r="G37" s="26"/>
      <c r="H37" s="26"/>
      <c r="I37" s="46" t="b">
        <f t="shared" si="1"/>
        <v>0</v>
      </c>
    </row>
    <row r="38" spans="1:9" ht="25.5" x14ac:dyDescent="0.2">
      <c r="A38" s="48"/>
      <c r="B38" s="47" t="s">
        <v>159</v>
      </c>
      <c r="C38" s="21"/>
      <c r="D38" s="45" t="str">
        <f t="shared" si="3"/>
        <v>answer              y, n, or p</v>
      </c>
      <c r="E38" s="26"/>
      <c r="F38" s="26"/>
      <c r="G38" s="26"/>
      <c r="H38" s="26"/>
      <c r="I38" s="46" t="b">
        <f t="shared" si="1"/>
        <v>0</v>
      </c>
    </row>
    <row r="39" spans="1:9" ht="25.5" x14ac:dyDescent="0.2">
      <c r="A39" s="48"/>
      <c r="B39" s="47" t="s">
        <v>160</v>
      </c>
      <c r="C39" s="21"/>
      <c r="D39" s="45" t="str">
        <f t="shared" si="3"/>
        <v>answer              y, n, or p</v>
      </c>
      <c r="E39" s="26"/>
      <c r="F39" s="26"/>
      <c r="G39" s="26"/>
      <c r="H39" s="26"/>
      <c r="I39" s="46" t="b">
        <f t="shared" si="1"/>
        <v>0</v>
      </c>
    </row>
    <row r="40" spans="1:9" ht="25.5" x14ac:dyDescent="0.2">
      <c r="A40" s="48"/>
      <c r="B40" s="47" t="s">
        <v>161</v>
      </c>
      <c r="C40" s="21"/>
      <c r="D40" s="45" t="str">
        <f t="shared" si="3"/>
        <v>answer              y, n, or p</v>
      </c>
      <c r="E40" s="26"/>
      <c r="F40" s="26"/>
      <c r="G40" s="26"/>
      <c r="H40" s="26"/>
      <c r="I40" s="46" t="b">
        <f t="shared" si="1"/>
        <v>0</v>
      </c>
    </row>
    <row r="41" spans="1:9" ht="25.5" x14ac:dyDescent="0.2">
      <c r="A41" s="48"/>
      <c r="B41" s="47" t="s">
        <v>549</v>
      </c>
      <c r="C41" s="21"/>
      <c r="D41" s="45" t="str">
        <f t="shared" si="3"/>
        <v>answer              y, n, or p</v>
      </c>
      <c r="E41" s="26"/>
      <c r="F41" s="26"/>
      <c r="G41" s="26"/>
      <c r="H41" s="26"/>
      <c r="I41" s="46" t="b">
        <f t="shared" si="1"/>
        <v>0</v>
      </c>
    </row>
    <row r="42" spans="1:9" ht="25.5" x14ac:dyDescent="0.2">
      <c r="A42" s="43" t="s">
        <v>137</v>
      </c>
      <c r="B42" s="47" t="s">
        <v>162</v>
      </c>
      <c r="C42" s="21"/>
      <c r="D42" s="45" t="str">
        <f t="shared" si="3"/>
        <v>answer              y, n, or p</v>
      </c>
      <c r="E42" s="26"/>
      <c r="F42" s="26"/>
      <c r="G42" s="26"/>
      <c r="H42" s="26"/>
      <c r="I42" s="46" t="b">
        <f t="shared" si="1"/>
        <v>0</v>
      </c>
    </row>
    <row r="43" spans="1:9" ht="25.5" x14ac:dyDescent="0.2">
      <c r="A43" s="48"/>
      <c r="B43" s="47" t="s">
        <v>163</v>
      </c>
      <c r="C43" s="21"/>
      <c r="D43" s="45" t="str">
        <f t="shared" si="3"/>
        <v>answer              y, n, or p</v>
      </c>
      <c r="E43" s="26"/>
      <c r="F43" s="26"/>
      <c r="G43" s="26"/>
      <c r="H43" s="26"/>
      <c r="I43" s="46" t="b">
        <f t="shared" si="1"/>
        <v>0</v>
      </c>
    </row>
    <row r="44" spans="1:9" ht="25.5" x14ac:dyDescent="0.2">
      <c r="A44" s="48"/>
      <c r="B44" s="47" t="s">
        <v>164</v>
      </c>
      <c r="C44" s="21"/>
      <c r="D44" s="45" t="str">
        <f t="shared" si="3"/>
        <v>answer              y, n, or p</v>
      </c>
      <c r="E44" s="26"/>
      <c r="F44" s="26"/>
      <c r="G44" s="26"/>
      <c r="H44" s="26"/>
      <c r="I44" s="46" t="b">
        <f t="shared" si="1"/>
        <v>0</v>
      </c>
    </row>
    <row r="45" spans="1:9" ht="25.5" x14ac:dyDescent="0.2">
      <c r="A45" s="48"/>
      <c r="B45" s="47" t="s">
        <v>165</v>
      </c>
      <c r="C45" s="21"/>
      <c r="D45" s="45" t="str">
        <f t="shared" si="3"/>
        <v>answer              y, n, or p</v>
      </c>
      <c r="E45" s="26"/>
      <c r="F45" s="26"/>
      <c r="G45" s="26"/>
      <c r="H45" s="26"/>
      <c r="I45" s="46" t="b">
        <f t="shared" si="1"/>
        <v>0</v>
      </c>
    </row>
    <row r="46" spans="1:9" ht="38.25" x14ac:dyDescent="0.2">
      <c r="A46" s="48"/>
      <c r="B46" s="47" t="s">
        <v>527</v>
      </c>
      <c r="C46" s="21"/>
      <c r="D46" s="45" t="str">
        <f t="shared" si="3"/>
        <v>answer              y, n, or p</v>
      </c>
      <c r="E46" s="26"/>
      <c r="F46" s="26"/>
      <c r="G46" s="26"/>
      <c r="H46" s="26"/>
      <c r="I46" s="46" t="b">
        <f t="shared" si="1"/>
        <v>0</v>
      </c>
    </row>
    <row r="47" spans="1:9" ht="25.5" x14ac:dyDescent="0.2">
      <c r="A47" s="52"/>
      <c r="B47" s="47" t="s">
        <v>166</v>
      </c>
      <c r="C47" s="21"/>
      <c r="D47" s="45" t="str">
        <f t="shared" si="3"/>
        <v>answer              y, n, or p</v>
      </c>
      <c r="E47" s="26"/>
      <c r="F47" s="26"/>
      <c r="G47" s="26"/>
      <c r="H47" s="26"/>
      <c r="I47" s="46" t="b">
        <f t="shared" si="1"/>
        <v>0</v>
      </c>
    </row>
    <row r="48" spans="1:9" s="3" customFormat="1" ht="15.75" x14ac:dyDescent="0.25">
      <c r="A48" s="116" t="s">
        <v>168</v>
      </c>
      <c r="B48" s="117"/>
      <c r="C48" s="38" t="s">
        <v>63</v>
      </c>
      <c r="D48" s="39"/>
      <c r="E48" s="40" t="s">
        <v>44</v>
      </c>
      <c r="F48" s="40" t="s">
        <v>45</v>
      </c>
      <c r="G48" s="40" t="s">
        <v>46</v>
      </c>
      <c r="H48" s="41" t="s">
        <v>47</v>
      </c>
      <c r="I48" s="42"/>
    </row>
    <row r="49" spans="1:9" ht="25.5" x14ac:dyDescent="0.2">
      <c r="A49" s="43" t="s">
        <v>1</v>
      </c>
      <c r="B49" s="47" t="s">
        <v>170</v>
      </c>
      <c r="C49" s="21"/>
      <c r="D49" s="45" t="str">
        <f t="shared" ref="D49:D76" si="4">IF(C49="","answer              y, n, or p", IF(C49="y","complete", "further action is required"))</f>
        <v>answer              y, n, or p</v>
      </c>
      <c r="E49" s="26"/>
      <c r="F49" s="26"/>
      <c r="G49" s="26"/>
      <c r="H49" s="26"/>
      <c r="I49" s="46" t="b">
        <f t="shared" si="1"/>
        <v>0</v>
      </c>
    </row>
    <row r="50" spans="1:9" ht="25.5" x14ac:dyDescent="0.2">
      <c r="A50" s="48"/>
      <c r="B50" s="47" t="s">
        <v>171</v>
      </c>
      <c r="C50" s="21"/>
      <c r="D50" s="45" t="str">
        <f t="shared" si="4"/>
        <v>answer              y, n, or p</v>
      </c>
      <c r="E50" s="26"/>
      <c r="F50" s="26"/>
      <c r="G50" s="26"/>
      <c r="H50" s="26"/>
      <c r="I50" s="46" t="b">
        <f t="shared" si="1"/>
        <v>0</v>
      </c>
    </row>
    <row r="51" spans="1:9" ht="38.25" x14ac:dyDescent="0.2">
      <c r="A51" s="48"/>
      <c r="B51" s="47" t="s">
        <v>186</v>
      </c>
      <c r="C51" s="21"/>
      <c r="D51" s="45" t="str">
        <f t="shared" si="4"/>
        <v>answer              y, n, or p</v>
      </c>
      <c r="E51" s="26"/>
      <c r="F51" s="26"/>
      <c r="G51" s="26"/>
      <c r="H51" s="26"/>
      <c r="I51" s="46" t="b">
        <f t="shared" si="1"/>
        <v>0</v>
      </c>
    </row>
    <row r="52" spans="1:9" ht="25.5" x14ac:dyDescent="0.2">
      <c r="A52" s="57" t="s">
        <v>169</v>
      </c>
      <c r="B52" s="47" t="s">
        <v>172</v>
      </c>
      <c r="C52" s="21"/>
      <c r="D52" s="45" t="str">
        <f t="shared" si="4"/>
        <v>answer              y, n, or p</v>
      </c>
      <c r="E52" s="26"/>
      <c r="F52" s="26"/>
      <c r="G52" s="26"/>
      <c r="H52" s="26"/>
      <c r="I52" s="46" t="b">
        <f t="shared" si="1"/>
        <v>0</v>
      </c>
    </row>
    <row r="53" spans="1:9" ht="25.5" x14ac:dyDescent="0.2">
      <c r="A53" s="48"/>
      <c r="B53" s="47" t="s">
        <v>173</v>
      </c>
      <c r="C53" s="21"/>
      <c r="D53" s="45" t="str">
        <f t="shared" si="4"/>
        <v>answer              y, n, or p</v>
      </c>
      <c r="E53" s="26"/>
      <c r="F53" s="26"/>
      <c r="G53" s="26"/>
      <c r="H53" s="26"/>
      <c r="I53" s="46" t="b">
        <f t="shared" si="1"/>
        <v>0</v>
      </c>
    </row>
    <row r="54" spans="1:9" ht="38.25" x14ac:dyDescent="0.2">
      <c r="A54" s="48"/>
      <c r="B54" s="47" t="s">
        <v>174</v>
      </c>
      <c r="C54" s="21"/>
      <c r="D54" s="45" t="str">
        <f t="shared" si="4"/>
        <v>answer              y, n, or p</v>
      </c>
      <c r="E54" s="26"/>
      <c r="F54" s="26"/>
      <c r="G54" s="26"/>
      <c r="H54" s="26"/>
      <c r="I54" s="46" t="b">
        <f t="shared" si="1"/>
        <v>0</v>
      </c>
    </row>
    <row r="55" spans="1:9" ht="25.5" x14ac:dyDescent="0.2">
      <c r="A55" s="48"/>
      <c r="B55" s="47" t="s">
        <v>550</v>
      </c>
      <c r="C55" s="21"/>
      <c r="D55" s="45" t="str">
        <f t="shared" si="4"/>
        <v>answer              y, n, or p</v>
      </c>
      <c r="E55" s="26"/>
      <c r="F55" s="26"/>
      <c r="G55" s="26"/>
      <c r="H55" s="26"/>
      <c r="I55" s="46" t="b">
        <f t="shared" si="1"/>
        <v>0</v>
      </c>
    </row>
    <row r="56" spans="1:9" ht="33.6" customHeight="1" x14ac:dyDescent="0.2">
      <c r="A56" s="48"/>
      <c r="B56" s="47" t="s">
        <v>499</v>
      </c>
      <c r="C56" s="21"/>
      <c r="D56" s="45" t="str">
        <f>IF(C56="","answer            y, n, p, or na",IF(C56="na","not applicable",IF(C56="y","complete","further action is required")))</f>
        <v>answer            y, n, p, or na</v>
      </c>
      <c r="E56" s="26"/>
      <c r="F56" s="26"/>
      <c r="G56" s="26"/>
      <c r="H56" s="26"/>
      <c r="I56" s="46" t="b">
        <f>OR(C56="Y",C56="P",C56="N",C56="NA")</f>
        <v>0</v>
      </c>
    </row>
    <row r="57" spans="1:9" ht="25.5" x14ac:dyDescent="0.2">
      <c r="A57" s="48"/>
      <c r="B57" s="47" t="s">
        <v>551</v>
      </c>
      <c r="C57" s="21"/>
      <c r="D57" s="45" t="str">
        <f t="shared" si="4"/>
        <v>answer              y, n, or p</v>
      </c>
      <c r="E57" s="26"/>
      <c r="F57" s="26"/>
      <c r="G57" s="26"/>
      <c r="H57" s="26"/>
      <c r="I57" s="46" t="b">
        <f t="shared" si="1"/>
        <v>0</v>
      </c>
    </row>
    <row r="58" spans="1:9" ht="25.5" x14ac:dyDescent="0.2">
      <c r="A58" s="48"/>
      <c r="B58" s="47" t="s">
        <v>175</v>
      </c>
      <c r="C58" s="21"/>
      <c r="D58" s="45" t="str">
        <f>IF(C58="","answer            y, n, p, or na",IF(C58="na","not applicable",IF(C58="y","complete","further action is required")))</f>
        <v>answer            y, n, p, or na</v>
      </c>
      <c r="E58" s="26"/>
      <c r="F58" s="26"/>
      <c r="G58" s="26"/>
      <c r="H58" s="26"/>
      <c r="I58" s="46" t="b">
        <f>OR(C58="Y",C58="P",C58="N",C58="NA")</f>
        <v>0</v>
      </c>
    </row>
    <row r="59" spans="1:9" ht="25.5" x14ac:dyDescent="0.2">
      <c r="A59" s="48"/>
      <c r="B59" s="47" t="s">
        <v>552</v>
      </c>
      <c r="C59" s="21"/>
      <c r="D59" s="45" t="str">
        <f t="shared" si="4"/>
        <v>answer              y, n, or p</v>
      </c>
      <c r="E59" s="26"/>
      <c r="F59" s="26"/>
      <c r="G59" s="26"/>
      <c r="H59" s="26"/>
      <c r="I59" s="46" t="b">
        <f t="shared" si="1"/>
        <v>0</v>
      </c>
    </row>
    <row r="60" spans="1:9" ht="38.25" x14ac:dyDescent="0.2">
      <c r="A60" s="48"/>
      <c r="B60" s="47" t="s">
        <v>176</v>
      </c>
      <c r="C60" s="21"/>
      <c r="D60" s="45" t="str">
        <f t="shared" si="4"/>
        <v>answer              y, n, or p</v>
      </c>
      <c r="E60" s="26"/>
      <c r="F60" s="26"/>
      <c r="G60" s="26"/>
      <c r="H60" s="26"/>
      <c r="I60" s="46" t="b">
        <f t="shared" si="1"/>
        <v>0</v>
      </c>
    </row>
    <row r="61" spans="1:9" ht="25.5" x14ac:dyDescent="0.2">
      <c r="A61" s="48"/>
      <c r="B61" s="47" t="s">
        <v>177</v>
      </c>
      <c r="C61" s="21"/>
      <c r="D61" s="45" t="str">
        <f t="shared" si="4"/>
        <v>answer              y, n, or p</v>
      </c>
      <c r="E61" s="26"/>
      <c r="F61" s="26"/>
      <c r="G61" s="26"/>
      <c r="H61" s="26"/>
      <c r="I61" s="46" t="b">
        <f t="shared" si="1"/>
        <v>0</v>
      </c>
    </row>
    <row r="62" spans="1:9" ht="25.5" x14ac:dyDescent="0.2">
      <c r="A62" s="48"/>
      <c r="B62" s="47" t="s">
        <v>178</v>
      </c>
      <c r="C62" s="21"/>
      <c r="D62" s="45" t="str">
        <f t="shared" si="4"/>
        <v>answer              y, n, or p</v>
      </c>
      <c r="E62" s="26"/>
      <c r="F62" s="26"/>
      <c r="G62" s="26"/>
      <c r="H62" s="26"/>
      <c r="I62" s="46" t="b">
        <f t="shared" si="1"/>
        <v>0</v>
      </c>
    </row>
    <row r="63" spans="1:9" ht="25.5" x14ac:dyDescent="0.2">
      <c r="A63" s="43" t="s">
        <v>1</v>
      </c>
      <c r="B63" s="47" t="s">
        <v>553</v>
      </c>
      <c r="C63" s="21"/>
      <c r="D63" s="45" t="str">
        <f t="shared" si="4"/>
        <v>answer              y, n, or p</v>
      </c>
      <c r="E63" s="26"/>
      <c r="F63" s="26"/>
      <c r="G63" s="26"/>
      <c r="H63" s="26"/>
      <c r="I63" s="46" t="b">
        <f t="shared" si="1"/>
        <v>0</v>
      </c>
    </row>
    <row r="64" spans="1:9" ht="38.25" x14ac:dyDescent="0.2">
      <c r="A64" s="48"/>
      <c r="B64" s="47" t="s">
        <v>179</v>
      </c>
      <c r="C64" s="21"/>
      <c r="D64" s="45" t="str">
        <f t="shared" si="4"/>
        <v>answer              y, n, or p</v>
      </c>
      <c r="E64" s="26"/>
      <c r="F64" s="26"/>
      <c r="G64" s="26"/>
      <c r="H64" s="26"/>
      <c r="I64" s="46" t="b">
        <f t="shared" si="1"/>
        <v>0</v>
      </c>
    </row>
    <row r="65" spans="1:9" ht="25.5" x14ac:dyDescent="0.2">
      <c r="A65" s="48"/>
      <c r="B65" s="47" t="s">
        <v>180</v>
      </c>
      <c r="C65" s="21"/>
      <c r="D65" s="45" t="str">
        <f t="shared" si="4"/>
        <v>answer              y, n, or p</v>
      </c>
      <c r="E65" s="26"/>
      <c r="F65" s="26"/>
      <c r="G65" s="26"/>
      <c r="H65" s="26"/>
      <c r="I65" s="46" t="b">
        <f t="shared" si="1"/>
        <v>0</v>
      </c>
    </row>
    <row r="66" spans="1:9" ht="25.5" x14ac:dyDescent="0.2">
      <c r="A66" s="48"/>
      <c r="B66" s="47" t="s">
        <v>554</v>
      </c>
      <c r="C66" s="21"/>
      <c r="D66" s="45" t="str">
        <f t="shared" si="4"/>
        <v>answer              y, n, or p</v>
      </c>
      <c r="E66" s="26"/>
      <c r="F66" s="26"/>
      <c r="G66" s="26"/>
      <c r="H66" s="26"/>
      <c r="I66" s="46" t="b">
        <f t="shared" si="1"/>
        <v>0</v>
      </c>
    </row>
    <row r="67" spans="1:9" ht="25.5" x14ac:dyDescent="0.2">
      <c r="A67" s="48"/>
      <c r="B67" s="47" t="s">
        <v>555</v>
      </c>
      <c r="C67" s="21"/>
      <c r="D67" s="45" t="str">
        <f t="shared" si="4"/>
        <v>answer              y, n, or p</v>
      </c>
      <c r="E67" s="26"/>
      <c r="F67" s="26"/>
      <c r="G67" s="26"/>
      <c r="H67" s="26"/>
      <c r="I67" s="46" t="b">
        <f t="shared" si="1"/>
        <v>0</v>
      </c>
    </row>
    <row r="68" spans="1:9" ht="25.5" x14ac:dyDescent="0.2">
      <c r="A68" s="48"/>
      <c r="B68" s="47" t="s">
        <v>54</v>
      </c>
      <c r="C68" s="21"/>
      <c r="D68" s="45" t="str">
        <f t="shared" si="4"/>
        <v>answer              y, n, or p</v>
      </c>
      <c r="E68" s="26"/>
      <c r="F68" s="26"/>
      <c r="G68" s="26"/>
      <c r="H68" s="26"/>
      <c r="I68" s="46" t="b">
        <f t="shared" ref="I68:I76" si="5">OR(C68="Y",C68="P",C68="N")</f>
        <v>0</v>
      </c>
    </row>
    <row r="69" spans="1:9" ht="25.5" x14ac:dyDescent="0.2">
      <c r="A69" s="48"/>
      <c r="B69" s="47" t="s">
        <v>556</v>
      </c>
      <c r="C69" s="21"/>
      <c r="D69" s="45" t="str">
        <f t="shared" si="4"/>
        <v>answer              y, n, or p</v>
      </c>
      <c r="E69" s="26"/>
      <c r="F69" s="26"/>
      <c r="G69" s="26"/>
      <c r="H69" s="26"/>
      <c r="I69" s="46" t="b">
        <f t="shared" si="5"/>
        <v>0</v>
      </c>
    </row>
    <row r="70" spans="1:9" ht="25.5" x14ac:dyDescent="0.2">
      <c r="A70" s="48"/>
      <c r="B70" s="47" t="s">
        <v>558</v>
      </c>
      <c r="C70" s="21"/>
      <c r="D70" s="45" t="str">
        <f t="shared" si="4"/>
        <v>answer              y, n, or p</v>
      </c>
      <c r="E70" s="26"/>
      <c r="F70" s="26"/>
      <c r="G70" s="26"/>
      <c r="H70" s="26"/>
      <c r="I70" s="46" t="b">
        <f t="shared" si="5"/>
        <v>0</v>
      </c>
    </row>
    <row r="71" spans="1:9" ht="25.5" x14ac:dyDescent="0.2">
      <c r="A71" s="48"/>
      <c r="B71" s="47" t="s">
        <v>557</v>
      </c>
      <c r="C71" s="21"/>
      <c r="D71" s="45" t="str">
        <f t="shared" si="4"/>
        <v>answer              y, n, or p</v>
      </c>
      <c r="E71" s="26"/>
      <c r="F71" s="26"/>
      <c r="G71" s="26"/>
      <c r="H71" s="26"/>
      <c r="I71" s="46" t="b">
        <f t="shared" si="5"/>
        <v>0</v>
      </c>
    </row>
    <row r="72" spans="1:9" ht="25.5" x14ac:dyDescent="0.2">
      <c r="A72" s="48"/>
      <c r="B72" s="47" t="s">
        <v>181</v>
      </c>
      <c r="C72" s="21"/>
      <c r="D72" s="45" t="str">
        <f t="shared" si="4"/>
        <v>answer              y, n, or p</v>
      </c>
      <c r="E72" s="26"/>
      <c r="F72" s="26"/>
      <c r="G72" s="26"/>
      <c r="H72" s="26"/>
      <c r="I72" s="46" t="b">
        <f t="shared" si="5"/>
        <v>0</v>
      </c>
    </row>
    <row r="73" spans="1:9" ht="38.25" x14ac:dyDescent="0.2">
      <c r="A73" s="48"/>
      <c r="B73" s="47" t="s">
        <v>182</v>
      </c>
      <c r="C73" s="21"/>
      <c r="D73" s="45" t="str">
        <f t="shared" si="4"/>
        <v>answer              y, n, or p</v>
      </c>
      <c r="E73" s="26"/>
      <c r="F73" s="26"/>
      <c r="G73" s="26"/>
      <c r="H73" s="26"/>
      <c r="I73" s="46" t="b">
        <f t="shared" si="5"/>
        <v>0</v>
      </c>
    </row>
    <row r="74" spans="1:9" ht="25.5" x14ac:dyDescent="0.2">
      <c r="A74" s="48"/>
      <c r="B74" s="47" t="s">
        <v>183</v>
      </c>
      <c r="C74" s="21"/>
      <c r="D74" s="45" t="str">
        <f t="shared" si="4"/>
        <v>answer              y, n, or p</v>
      </c>
      <c r="E74" s="26"/>
      <c r="F74" s="26"/>
      <c r="G74" s="26"/>
      <c r="H74" s="26"/>
      <c r="I74" s="46" t="b">
        <f t="shared" si="5"/>
        <v>0</v>
      </c>
    </row>
    <row r="75" spans="1:9" ht="25.5" x14ac:dyDescent="0.2">
      <c r="A75" s="48"/>
      <c r="B75" s="47" t="s">
        <v>184</v>
      </c>
      <c r="C75" s="21"/>
      <c r="D75" s="45" t="str">
        <f t="shared" si="4"/>
        <v>answer              y, n, or p</v>
      </c>
      <c r="E75" s="26"/>
      <c r="F75" s="26"/>
      <c r="G75" s="26"/>
      <c r="H75" s="26"/>
      <c r="I75" s="46" t="b">
        <f t="shared" si="5"/>
        <v>0</v>
      </c>
    </row>
    <row r="76" spans="1:9" ht="25.5" x14ac:dyDescent="0.2">
      <c r="A76" s="52"/>
      <c r="B76" s="47" t="s">
        <v>185</v>
      </c>
      <c r="C76" s="21"/>
      <c r="D76" s="45" t="str">
        <f t="shared" si="4"/>
        <v>answer              y, n, or p</v>
      </c>
      <c r="E76" s="26"/>
      <c r="F76" s="26"/>
      <c r="G76" s="26"/>
      <c r="H76" s="26"/>
      <c r="I76" s="46" t="b">
        <f t="shared" si="5"/>
        <v>0</v>
      </c>
    </row>
    <row r="77" spans="1:9" s="3" customFormat="1" ht="15.75" x14ac:dyDescent="0.25">
      <c r="A77" s="116" t="s">
        <v>187</v>
      </c>
      <c r="B77" s="117"/>
      <c r="C77" s="38" t="s">
        <v>63</v>
      </c>
      <c r="D77" s="39"/>
      <c r="E77" s="40" t="s">
        <v>44</v>
      </c>
      <c r="F77" s="40" t="s">
        <v>45</v>
      </c>
      <c r="G77" s="40" t="s">
        <v>46</v>
      </c>
      <c r="H77" s="41" t="s">
        <v>47</v>
      </c>
      <c r="I77" s="42"/>
    </row>
    <row r="78" spans="1:9" ht="25.5" x14ac:dyDescent="0.2">
      <c r="A78" s="43" t="s">
        <v>1</v>
      </c>
      <c r="B78" s="47" t="s">
        <v>515</v>
      </c>
      <c r="C78" s="21"/>
      <c r="D78" s="45" t="str">
        <f t="shared" ref="D78:D103" si="6">IF(C78="","answer              y, n, or p", IF(C78="y","complete", "further action is required"))</f>
        <v>answer              y, n, or p</v>
      </c>
      <c r="E78" s="26"/>
      <c r="F78" s="26"/>
      <c r="G78" s="26"/>
      <c r="H78" s="26"/>
      <c r="I78" s="46" t="b">
        <f t="shared" ref="I78:I103" si="7">OR(C78="Y",C78="P",C78="N")</f>
        <v>0</v>
      </c>
    </row>
    <row r="79" spans="1:9" ht="25.5" x14ac:dyDescent="0.2">
      <c r="A79" s="48"/>
      <c r="B79" s="47" t="s">
        <v>516</v>
      </c>
      <c r="C79" s="21"/>
      <c r="D79" s="45" t="str">
        <f t="shared" si="6"/>
        <v>answer              y, n, or p</v>
      </c>
      <c r="E79" s="26"/>
      <c r="F79" s="26"/>
      <c r="G79" s="26"/>
      <c r="H79" s="26"/>
      <c r="I79" s="46" t="b">
        <f t="shared" si="7"/>
        <v>0</v>
      </c>
    </row>
    <row r="80" spans="1:9" ht="25.5" x14ac:dyDescent="0.2">
      <c r="A80" s="48"/>
      <c r="B80" s="47" t="s">
        <v>188</v>
      </c>
      <c r="C80" s="21"/>
      <c r="D80" s="45" t="str">
        <f t="shared" si="6"/>
        <v>answer              y, n, or p</v>
      </c>
      <c r="E80" s="26"/>
      <c r="F80" s="26"/>
      <c r="G80" s="26"/>
      <c r="H80" s="26"/>
      <c r="I80" s="46" t="b">
        <f t="shared" si="7"/>
        <v>0</v>
      </c>
    </row>
    <row r="81" spans="1:9" ht="25.5" x14ac:dyDescent="0.2">
      <c r="A81" s="48"/>
      <c r="B81" s="47" t="s">
        <v>528</v>
      </c>
      <c r="C81" s="21"/>
      <c r="D81" s="45" t="str">
        <f t="shared" si="6"/>
        <v>answer              y, n, or p</v>
      </c>
      <c r="E81" s="26"/>
      <c r="F81" s="26"/>
      <c r="G81" s="26"/>
      <c r="H81" s="26"/>
      <c r="I81" s="46" t="b">
        <f t="shared" si="7"/>
        <v>0</v>
      </c>
    </row>
    <row r="82" spans="1:9" ht="25.5" x14ac:dyDescent="0.2">
      <c r="A82" s="48"/>
      <c r="B82" s="47" t="s">
        <v>517</v>
      </c>
      <c r="C82" s="21"/>
      <c r="D82" s="45" t="str">
        <f t="shared" si="6"/>
        <v>answer              y, n, or p</v>
      </c>
      <c r="E82" s="26"/>
      <c r="F82" s="26"/>
      <c r="G82" s="26"/>
      <c r="H82" s="26"/>
      <c r="I82" s="46" t="b">
        <f t="shared" si="7"/>
        <v>0</v>
      </c>
    </row>
    <row r="83" spans="1:9" ht="25.5" x14ac:dyDescent="0.2">
      <c r="A83" s="48"/>
      <c r="B83" s="47" t="s">
        <v>518</v>
      </c>
      <c r="C83" s="21"/>
      <c r="D83" s="45" t="str">
        <f t="shared" si="6"/>
        <v>answer              y, n, or p</v>
      </c>
      <c r="E83" s="26"/>
      <c r="F83" s="26"/>
      <c r="G83" s="26"/>
      <c r="H83" s="26"/>
      <c r="I83" s="46" t="b">
        <f t="shared" si="7"/>
        <v>0</v>
      </c>
    </row>
    <row r="84" spans="1:9" ht="25.5" x14ac:dyDescent="0.2">
      <c r="A84" s="57" t="s">
        <v>137</v>
      </c>
      <c r="B84" s="47" t="s">
        <v>519</v>
      </c>
      <c r="C84" s="21"/>
      <c r="D84" s="45" t="str">
        <f t="shared" si="6"/>
        <v>answer              y, n, or p</v>
      </c>
      <c r="E84" s="26"/>
      <c r="F84" s="26"/>
      <c r="G84" s="26"/>
      <c r="H84" s="26"/>
      <c r="I84" s="46" t="b">
        <f t="shared" si="7"/>
        <v>0</v>
      </c>
    </row>
    <row r="85" spans="1:9" ht="25.5" x14ac:dyDescent="0.2">
      <c r="A85" s="48"/>
      <c r="B85" s="47" t="s">
        <v>189</v>
      </c>
      <c r="C85" s="21"/>
      <c r="D85" s="45" t="str">
        <f t="shared" si="6"/>
        <v>answer              y, n, or p</v>
      </c>
      <c r="E85" s="26"/>
      <c r="F85" s="26"/>
      <c r="G85" s="26"/>
      <c r="H85" s="26"/>
      <c r="I85" s="46" t="b">
        <f t="shared" si="7"/>
        <v>0</v>
      </c>
    </row>
    <row r="86" spans="1:9" ht="25.5" x14ac:dyDescent="0.2">
      <c r="A86" s="48"/>
      <c r="B86" s="47" t="s">
        <v>190</v>
      </c>
      <c r="C86" s="21"/>
      <c r="D86" s="45" t="str">
        <f t="shared" si="6"/>
        <v>answer              y, n, or p</v>
      </c>
      <c r="E86" s="26"/>
      <c r="F86" s="26"/>
      <c r="G86" s="26"/>
      <c r="H86" s="26"/>
      <c r="I86" s="46" t="b">
        <f t="shared" si="7"/>
        <v>0</v>
      </c>
    </row>
    <row r="87" spans="1:9" ht="25.5" x14ac:dyDescent="0.2">
      <c r="A87" s="48"/>
      <c r="B87" s="47" t="s">
        <v>191</v>
      </c>
      <c r="C87" s="21"/>
      <c r="D87" s="45" t="str">
        <f t="shared" si="6"/>
        <v>answer              y, n, or p</v>
      </c>
      <c r="E87" s="26"/>
      <c r="F87" s="26"/>
      <c r="G87" s="26"/>
      <c r="H87" s="26"/>
      <c r="I87" s="46" t="b">
        <f t="shared" si="7"/>
        <v>0</v>
      </c>
    </row>
    <row r="88" spans="1:9" ht="25.5" x14ac:dyDescent="0.2">
      <c r="A88" s="48"/>
      <c r="B88" s="47" t="s">
        <v>196</v>
      </c>
      <c r="C88" s="21"/>
      <c r="D88" s="45" t="str">
        <f t="shared" si="6"/>
        <v>answer              y, n, or p</v>
      </c>
      <c r="E88" s="26"/>
      <c r="F88" s="26"/>
      <c r="G88" s="26"/>
      <c r="H88" s="26"/>
      <c r="I88" s="46" t="b">
        <f t="shared" si="7"/>
        <v>0</v>
      </c>
    </row>
    <row r="89" spans="1:9" ht="25.5" x14ac:dyDescent="0.2">
      <c r="A89" s="48"/>
      <c r="B89" s="47" t="s">
        <v>520</v>
      </c>
      <c r="C89" s="21"/>
      <c r="D89" s="45" t="str">
        <f t="shared" si="6"/>
        <v>answer              y, n, or p</v>
      </c>
      <c r="E89" s="26"/>
      <c r="F89" s="26"/>
      <c r="G89" s="26"/>
      <c r="H89" s="26"/>
      <c r="I89" s="46" t="b">
        <f t="shared" si="7"/>
        <v>0</v>
      </c>
    </row>
    <row r="90" spans="1:9" ht="25.5" x14ac:dyDescent="0.2">
      <c r="A90" s="48"/>
      <c r="B90" s="47" t="s">
        <v>559</v>
      </c>
      <c r="C90" s="21"/>
      <c r="D90" s="45" t="str">
        <f t="shared" si="6"/>
        <v>answer              y, n, or p</v>
      </c>
      <c r="E90" s="26"/>
      <c r="F90" s="26"/>
      <c r="G90" s="26"/>
      <c r="H90" s="26"/>
      <c r="I90" s="46" t="b">
        <f t="shared" si="7"/>
        <v>0</v>
      </c>
    </row>
    <row r="91" spans="1:9" ht="25.5" x14ac:dyDescent="0.2">
      <c r="A91" s="48"/>
      <c r="B91" s="47" t="s">
        <v>192</v>
      </c>
      <c r="C91" s="21"/>
      <c r="D91" s="45" t="str">
        <f t="shared" si="6"/>
        <v>answer              y, n, or p</v>
      </c>
      <c r="E91" s="26"/>
      <c r="F91" s="26"/>
      <c r="G91" s="26"/>
      <c r="H91" s="26"/>
      <c r="I91" s="46" t="b">
        <f t="shared" si="7"/>
        <v>0</v>
      </c>
    </row>
    <row r="92" spans="1:9" ht="38.25" x14ac:dyDescent="0.2">
      <c r="A92" s="48"/>
      <c r="B92" s="47" t="s">
        <v>197</v>
      </c>
      <c r="C92" s="21"/>
      <c r="D92" s="45" t="str">
        <f t="shared" si="6"/>
        <v>answer              y, n, or p</v>
      </c>
      <c r="E92" s="26"/>
      <c r="F92" s="26"/>
      <c r="G92" s="26"/>
      <c r="H92" s="26"/>
      <c r="I92" s="46" t="b">
        <f t="shared" si="7"/>
        <v>0</v>
      </c>
    </row>
    <row r="93" spans="1:9" ht="25.5" x14ac:dyDescent="0.2">
      <c r="A93" s="48"/>
      <c r="B93" s="47" t="s">
        <v>193</v>
      </c>
      <c r="C93" s="21"/>
      <c r="D93" s="45" t="str">
        <f t="shared" si="6"/>
        <v>answer              y, n, or p</v>
      </c>
      <c r="E93" s="26"/>
      <c r="F93" s="26"/>
      <c r="G93" s="26"/>
      <c r="H93" s="26"/>
      <c r="I93" s="46" t="b">
        <f t="shared" si="7"/>
        <v>0</v>
      </c>
    </row>
    <row r="94" spans="1:9" ht="25.5" x14ac:dyDescent="0.2">
      <c r="A94" s="48"/>
      <c r="B94" s="47" t="s">
        <v>560</v>
      </c>
      <c r="C94" s="21"/>
      <c r="D94" s="45" t="str">
        <f t="shared" si="6"/>
        <v>answer              y, n, or p</v>
      </c>
      <c r="E94" s="26"/>
      <c r="F94" s="26"/>
      <c r="G94" s="26"/>
      <c r="H94" s="26"/>
      <c r="I94" s="46" t="b">
        <f t="shared" si="7"/>
        <v>0</v>
      </c>
    </row>
    <row r="95" spans="1:9" ht="25.5" x14ac:dyDescent="0.2">
      <c r="A95" s="48"/>
      <c r="B95" s="47" t="s">
        <v>561</v>
      </c>
      <c r="C95" s="21"/>
      <c r="D95" s="45" t="str">
        <f t="shared" si="6"/>
        <v>answer              y, n, or p</v>
      </c>
      <c r="E95" s="26"/>
      <c r="F95" s="26"/>
      <c r="G95" s="26"/>
      <c r="H95" s="26"/>
      <c r="I95" s="46" t="b">
        <f t="shared" si="7"/>
        <v>0</v>
      </c>
    </row>
    <row r="96" spans="1:9" ht="25.5" x14ac:dyDescent="0.2">
      <c r="A96" s="48"/>
      <c r="B96" s="47" t="s">
        <v>139</v>
      </c>
      <c r="C96" s="21"/>
      <c r="D96" s="45" t="str">
        <f t="shared" si="6"/>
        <v>answer              y, n, or p</v>
      </c>
      <c r="E96" s="26"/>
      <c r="F96" s="26"/>
      <c r="G96" s="26"/>
      <c r="H96" s="26"/>
      <c r="I96" s="46" t="b">
        <f t="shared" si="7"/>
        <v>0</v>
      </c>
    </row>
    <row r="97" spans="1:9" ht="38.25" x14ac:dyDescent="0.2">
      <c r="A97" s="48"/>
      <c r="B97" s="47" t="s">
        <v>562</v>
      </c>
      <c r="C97" s="21"/>
      <c r="D97" s="45" t="str">
        <f t="shared" si="6"/>
        <v>answer              y, n, or p</v>
      </c>
      <c r="E97" s="26"/>
      <c r="F97" s="26"/>
      <c r="G97" s="26"/>
      <c r="H97" s="26"/>
      <c r="I97" s="46" t="b">
        <f t="shared" si="7"/>
        <v>0</v>
      </c>
    </row>
    <row r="98" spans="1:9" ht="38.25" x14ac:dyDescent="0.2">
      <c r="A98" s="48"/>
      <c r="B98" s="47" t="s">
        <v>194</v>
      </c>
      <c r="C98" s="21"/>
      <c r="D98" s="45" t="str">
        <f t="shared" si="6"/>
        <v>answer              y, n, or p</v>
      </c>
      <c r="E98" s="26"/>
      <c r="F98" s="26"/>
      <c r="G98" s="26"/>
      <c r="H98" s="26"/>
      <c r="I98" s="46" t="b">
        <f t="shared" si="7"/>
        <v>0</v>
      </c>
    </row>
    <row r="99" spans="1:9" ht="38.25" x14ac:dyDescent="0.2">
      <c r="A99" s="48"/>
      <c r="B99" s="47" t="s">
        <v>195</v>
      </c>
      <c r="C99" s="21"/>
      <c r="D99" s="45" t="str">
        <f t="shared" si="6"/>
        <v>answer              y, n, or p</v>
      </c>
      <c r="E99" s="26"/>
      <c r="F99" s="26"/>
      <c r="G99" s="26"/>
      <c r="H99" s="26"/>
      <c r="I99" s="46" t="b">
        <f t="shared" si="7"/>
        <v>0</v>
      </c>
    </row>
    <row r="100" spans="1:9" ht="25.5" x14ac:dyDescent="0.2">
      <c r="A100" s="48"/>
      <c r="B100" s="47" t="s">
        <v>529</v>
      </c>
      <c r="C100" s="21"/>
      <c r="D100" s="45" t="str">
        <f t="shared" si="6"/>
        <v>answer              y, n, or p</v>
      </c>
      <c r="E100" s="26"/>
      <c r="F100" s="26"/>
      <c r="G100" s="26"/>
      <c r="H100" s="26"/>
      <c r="I100" s="46" t="b">
        <f t="shared" si="7"/>
        <v>0</v>
      </c>
    </row>
    <row r="101" spans="1:9" ht="25.5" x14ac:dyDescent="0.2">
      <c r="A101" s="48"/>
      <c r="B101" s="47" t="s">
        <v>530</v>
      </c>
      <c r="C101" s="21"/>
      <c r="D101" s="45" t="str">
        <f t="shared" si="6"/>
        <v>answer              y, n, or p</v>
      </c>
      <c r="E101" s="26"/>
      <c r="F101" s="26"/>
      <c r="G101" s="26"/>
      <c r="H101" s="26"/>
      <c r="I101" s="46" t="b">
        <f t="shared" si="7"/>
        <v>0</v>
      </c>
    </row>
    <row r="102" spans="1:9" ht="25.5" x14ac:dyDescent="0.2">
      <c r="A102" s="48"/>
      <c r="B102" s="47" t="s">
        <v>531</v>
      </c>
      <c r="C102" s="21"/>
      <c r="D102" s="45" t="str">
        <f t="shared" si="6"/>
        <v>answer              y, n, or p</v>
      </c>
      <c r="E102" s="26"/>
      <c r="F102" s="26"/>
      <c r="G102" s="26"/>
      <c r="H102" s="26"/>
      <c r="I102" s="46" t="b">
        <f t="shared" si="7"/>
        <v>0</v>
      </c>
    </row>
    <row r="103" spans="1:9" ht="25.5" x14ac:dyDescent="0.2">
      <c r="A103" s="52"/>
      <c r="B103" s="47" t="s">
        <v>55</v>
      </c>
      <c r="C103" s="21"/>
      <c r="D103" s="45" t="str">
        <f t="shared" si="6"/>
        <v>answer              y, n, or p</v>
      </c>
      <c r="E103" s="26"/>
      <c r="F103" s="26"/>
      <c r="G103" s="26"/>
      <c r="H103" s="26"/>
      <c r="I103" s="46" t="b">
        <f t="shared" si="7"/>
        <v>0</v>
      </c>
    </row>
    <row r="104" spans="1:9" s="3" customFormat="1" ht="15.75" x14ac:dyDescent="0.25">
      <c r="A104" s="117" t="s">
        <v>198</v>
      </c>
      <c r="B104" s="117"/>
      <c r="C104" s="38" t="s">
        <v>63</v>
      </c>
      <c r="D104" s="39"/>
      <c r="E104" s="40" t="s">
        <v>44</v>
      </c>
      <c r="F104" s="40" t="s">
        <v>45</v>
      </c>
      <c r="G104" s="40" t="s">
        <v>46</v>
      </c>
      <c r="H104" s="41" t="s">
        <v>47</v>
      </c>
      <c r="I104" s="42"/>
    </row>
    <row r="105" spans="1:9" s="3" customFormat="1" ht="42.6" customHeight="1" x14ac:dyDescent="0.25">
      <c r="A105" s="58" t="s">
        <v>498</v>
      </c>
      <c r="B105" s="58" t="s">
        <v>513</v>
      </c>
      <c r="C105" s="21"/>
      <c r="D105" s="45" t="str">
        <f>IF(C105="","answer            y or n", IF(OR(C105="y"),"answer the following questions", "skip the following questions"))</f>
        <v>answer            y or n</v>
      </c>
      <c r="E105" s="15"/>
      <c r="F105" s="15"/>
      <c r="G105" s="15"/>
      <c r="H105" s="23"/>
      <c r="I105" s="42" t="b">
        <f>OR(C105="N",C105="Y")</f>
        <v>0</v>
      </c>
    </row>
    <row r="106" spans="1:9" ht="38.25" x14ac:dyDescent="0.2">
      <c r="A106" s="43" t="s">
        <v>1</v>
      </c>
      <c r="B106" s="59" t="s">
        <v>200</v>
      </c>
      <c r="C106" s="21"/>
      <c r="D106" s="45" t="str">
        <f>IF(C$105="n","skip this question",IF(C106="","answer            y, n, or p",IF(C106="y","complete","further action is required")))</f>
        <v>answer            y, n, or p</v>
      </c>
      <c r="E106" s="26"/>
      <c r="F106" s="26"/>
      <c r="G106" s="26"/>
      <c r="H106" s="26"/>
      <c r="I106" s="46" t="b">
        <f>OR(C$105="N",C106="Y",C106="P",C106="N")</f>
        <v>0</v>
      </c>
    </row>
    <row r="107" spans="1:9" ht="38.25" x14ac:dyDescent="0.2">
      <c r="A107" s="43" t="s">
        <v>199</v>
      </c>
      <c r="B107" s="47" t="s">
        <v>201</v>
      </c>
      <c r="C107" s="21"/>
      <c r="D107" s="45" t="str">
        <f t="shared" ref="D107:D137" si="8">IF(C$105="n","skip this question",IF(C107="","answer            y, n, or p",IF(C107="y","complete","further action is required")))</f>
        <v>answer            y, n, or p</v>
      </c>
      <c r="E107" s="26"/>
      <c r="F107" s="26"/>
      <c r="G107" s="26"/>
      <c r="H107" s="26"/>
      <c r="I107" s="46" t="b">
        <f t="shared" ref="I107:I117" si="9">OR(C$105="N",C107="Y",C107="P",C107="N")</f>
        <v>0</v>
      </c>
    </row>
    <row r="108" spans="1:9" ht="25.5" x14ac:dyDescent="0.2">
      <c r="A108" s="48"/>
      <c r="B108" s="47" t="s">
        <v>202</v>
      </c>
      <c r="C108" s="21"/>
      <c r="D108" s="45" t="str">
        <f t="shared" si="8"/>
        <v>answer            y, n, or p</v>
      </c>
      <c r="E108" s="26"/>
      <c r="F108" s="26"/>
      <c r="G108" s="26"/>
      <c r="H108" s="26"/>
      <c r="I108" s="46" t="b">
        <f t="shared" si="9"/>
        <v>0</v>
      </c>
    </row>
    <row r="109" spans="1:9" ht="38.25" x14ac:dyDescent="0.2">
      <c r="A109" s="48"/>
      <c r="B109" s="47" t="s">
        <v>203</v>
      </c>
      <c r="C109" s="21"/>
      <c r="D109" s="45" t="str">
        <f t="shared" si="8"/>
        <v>answer            y, n, or p</v>
      </c>
      <c r="E109" s="26"/>
      <c r="F109" s="26"/>
      <c r="G109" s="26"/>
      <c r="H109" s="26"/>
      <c r="I109" s="46" t="b">
        <f t="shared" si="9"/>
        <v>0</v>
      </c>
    </row>
    <row r="110" spans="1:9" ht="25.5" x14ac:dyDescent="0.2">
      <c r="A110" s="48"/>
      <c r="B110" s="47" t="s">
        <v>563</v>
      </c>
      <c r="C110" s="21"/>
      <c r="D110" s="45" t="str">
        <f t="shared" si="8"/>
        <v>answer            y, n, or p</v>
      </c>
      <c r="E110" s="26"/>
      <c r="F110" s="26"/>
      <c r="G110" s="26"/>
      <c r="H110" s="26"/>
      <c r="I110" s="46" t="b">
        <f t="shared" si="9"/>
        <v>0</v>
      </c>
    </row>
    <row r="111" spans="1:9" ht="25.5" x14ac:dyDescent="0.2">
      <c r="A111" s="48"/>
      <c r="B111" s="47" t="s">
        <v>204</v>
      </c>
      <c r="C111" s="21"/>
      <c r="D111" s="45" t="str">
        <f t="shared" si="8"/>
        <v>answer            y, n, or p</v>
      </c>
      <c r="E111" s="26"/>
      <c r="F111" s="26"/>
      <c r="G111" s="26"/>
      <c r="H111" s="26"/>
      <c r="I111" s="46" t="b">
        <f t="shared" si="9"/>
        <v>0</v>
      </c>
    </row>
    <row r="112" spans="1:9" ht="25.5" x14ac:dyDescent="0.2">
      <c r="A112" s="48"/>
      <c r="B112" s="47" t="s">
        <v>205</v>
      </c>
      <c r="C112" s="21"/>
      <c r="D112" s="45" t="str">
        <f t="shared" si="8"/>
        <v>answer            y, n, or p</v>
      </c>
      <c r="E112" s="26"/>
      <c r="F112" s="26"/>
      <c r="G112" s="26"/>
      <c r="H112" s="26"/>
      <c r="I112" s="46" t="b">
        <f t="shared" si="9"/>
        <v>0</v>
      </c>
    </row>
    <row r="113" spans="1:9" ht="25.5" x14ac:dyDescent="0.2">
      <c r="A113" s="48"/>
      <c r="B113" s="47" t="s">
        <v>548</v>
      </c>
      <c r="C113" s="21"/>
      <c r="D113" s="45" t="str">
        <f t="shared" si="8"/>
        <v>answer            y, n, or p</v>
      </c>
      <c r="E113" s="26"/>
      <c r="F113" s="26"/>
      <c r="G113" s="26"/>
      <c r="H113" s="26"/>
      <c r="I113" s="46" t="b">
        <f t="shared" si="9"/>
        <v>0</v>
      </c>
    </row>
    <row r="114" spans="1:9" ht="25.5" x14ac:dyDescent="0.2">
      <c r="A114" s="48"/>
      <c r="B114" s="47" t="s">
        <v>206</v>
      </c>
      <c r="C114" s="21"/>
      <c r="D114" s="45" t="str">
        <f t="shared" si="8"/>
        <v>answer            y, n, or p</v>
      </c>
      <c r="E114" s="26"/>
      <c r="F114" s="26"/>
      <c r="G114" s="26"/>
      <c r="H114" s="26"/>
      <c r="I114" s="46" t="b">
        <f t="shared" si="9"/>
        <v>0</v>
      </c>
    </row>
    <row r="115" spans="1:9" ht="38.25" x14ac:dyDescent="0.2">
      <c r="A115" s="48"/>
      <c r="B115" s="47" t="s">
        <v>207</v>
      </c>
      <c r="C115" s="21"/>
      <c r="D115" s="45" t="str">
        <f t="shared" si="8"/>
        <v>answer            y, n, or p</v>
      </c>
      <c r="E115" s="26"/>
      <c r="F115" s="26"/>
      <c r="G115" s="26"/>
      <c r="H115" s="26"/>
      <c r="I115" s="46" t="b">
        <f t="shared" si="9"/>
        <v>0</v>
      </c>
    </row>
    <row r="116" spans="1:9" ht="25.5" x14ac:dyDescent="0.2">
      <c r="A116" s="48"/>
      <c r="B116" s="47" t="s">
        <v>208</v>
      </c>
      <c r="C116" s="21"/>
      <c r="D116" s="45" t="str">
        <f t="shared" si="8"/>
        <v>answer            y, n, or p</v>
      </c>
      <c r="E116" s="26"/>
      <c r="F116" s="26"/>
      <c r="G116" s="26"/>
      <c r="H116" s="26"/>
      <c r="I116" s="46" t="b">
        <f t="shared" si="9"/>
        <v>0</v>
      </c>
    </row>
    <row r="117" spans="1:9" ht="25.5" x14ac:dyDescent="0.2">
      <c r="A117" s="48"/>
      <c r="B117" s="47" t="s">
        <v>209</v>
      </c>
      <c r="C117" s="21"/>
      <c r="D117" s="45" t="str">
        <f t="shared" si="8"/>
        <v>answer            y, n, or p</v>
      </c>
      <c r="E117" s="26"/>
      <c r="F117" s="26"/>
      <c r="G117" s="26"/>
      <c r="H117" s="26"/>
      <c r="I117" s="46" t="b">
        <f t="shared" si="9"/>
        <v>0</v>
      </c>
    </row>
    <row r="118" spans="1:9" ht="38.25" x14ac:dyDescent="0.2">
      <c r="A118" s="48"/>
      <c r="B118" s="47" t="s">
        <v>210</v>
      </c>
      <c r="C118" s="21"/>
      <c r="D118" s="45" t="str">
        <f>IF(C$105="n","skip this question",IF(C118="","answer            y, n, p, or na",IF(C118="na","not applicable",IF(C118="y","complete","further action is required"))))</f>
        <v>answer            y, n, p, or na</v>
      </c>
      <c r="E118" s="26"/>
      <c r="F118" s="26"/>
      <c r="G118" s="26"/>
      <c r="H118" s="26"/>
      <c r="I118" s="46" t="b">
        <f>OR(C$105="N",C118="Y",C118="P",C118="N",C118="NA")</f>
        <v>0</v>
      </c>
    </row>
    <row r="119" spans="1:9" ht="25.5" x14ac:dyDescent="0.2">
      <c r="A119" s="48"/>
      <c r="B119" s="47" t="s">
        <v>211</v>
      </c>
      <c r="C119" s="21"/>
      <c r="D119" s="45" t="str">
        <f>IF(C$105="n","skip this question",IF(C119="","answer            y, n, p, or na",IF(C119="na","not applicable",IF(C119="y","complete","further action is required"))))</f>
        <v>answer            y, n, p, or na</v>
      </c>
      <c r="E119" s="26"/>
      <c r="F119" s="26"/>
      <c r="G119" s="26"/>
      <c r="H119" s="26"/>
      <c r="I119" s="46" t="b">
        <f>OR(C$105="N",C119="Y",C119="P",C119="N",C119="NA")</f>
        <v>0</v>
      </c>
    </row>
    <row r="120" spans="1:9" ht="25.5" x14ac:dyDescent="0.2">
      <c r="A120" s="48"/>
      <c r="B120" s="47" t="s">
        <v>212</v>
      </c>
      <c r="C120" s="21"/>
      <c r="D120" s="45" t="str">
        <f t="shared" si="8"/>
        <v>answer            y, n, or p</v>
      </c>
      <c r="E120" s="26"/>
      <c r="F120" s="26"/>
      <c r="G120" s="26"/>
      <c r="H120" s="26"/>
      <c r="I120" s="46" t="b">
        <f t="shared" ref="I120:I137" si="10">OR(C$105="N",C120="Y",C120="P",C120="N")</f>
        <v>0</v>
      </c>
    </row>
    <row r="121" spans="1:9" ht="25.5" x14ac:dyDescent="0.2">
      <c r="A121" s="48"/>
      <c r="B121" s="47" t="s">
        <v>213</v>
      </c>
      <c r="C121" s="21"/>
      <c r="D121" s="45" t="str">
        <f t="shared" si="8"/>
        <v>answer            y, n, or p</v>
      </c>
      <c r="E121" s="26"/>
      <c r="F121" s="26"/>
      <c r="G121" s="26"/>
      <c r="H121" s="26"/>
      <c r="I121" s="46" t="b">
        <f t="shared" si="10"/>
        <v>0</v>
      </c>
    </row>
    <row r="122" spans="1:9" ht="25.5" x14ac:dyDescent="0.2">
      <c r="A122" s="48"/>
      <c r="B122" s="47" t="s">
        <v>214</v>
      </c>
      <c r="C122" s="21"/>
      <c r="D122" s="45" t="str">
        <f t="shared" si="8"/>
        <v>answer            y, n, or p</v>
      </c>
      <c r="E122" s="26"/>
      <c r="F122" s="26"/>
      <c r="G122" s="26"/>
      <c r="H122" s="26"/>
      <c r="I122" s="46" t="b">
        <f t="shared" si="10"/>
        <v>0</v>
      </c>
    </row>
    <row r="123" spans="1:9" ht="38.25" x14ac:dyDescent="0.2">
      <c r="A123" s="48"/>
      <c r="B123" s="47" t="s">
        <v>215</v>
      </c>
      <c r="C123" s="21"/>
      <c r="D123" s="45" t="str">
        <f t="shared" si="8"/>
        <v>answer            y, n, or p</v>
      </c>
      <c r="E123" s="26"/>
      <c r="F123" s="26"/>
      <c r="G123" s="26"/>
      <c r="H123" s="26"/>
      <c r="I123" s="46" t="b">
        <f t="shared" si="10"/>
        <v>0</v>
      </c>
    </row>
    <row r="124" spans="1:9" ht="38.25" x14ac:dyDescent="0.2">
      <c r="A124" s="48"/>
      <c r="B124" s="47" t="s">
        <v>216</v>
      </c>
      <c r="C124" s="21"/>
      <c r="D124" s="45" t="str">
        <f t="shared" si="8"/>
        <v>answer            y, n, or p</v>
      </c>
      <c r="E124" s="26"/>
      <c r="F124" s="26"/>
      <c r="G124" s="26"/>
      <c r="H124" s="26"/>
      <c r="I124" s="46" t="b">
        <f t="shared" si="10"/>
        <v>0</v>
      </c>
    </row>
    <row r="125" spans="1:9" ht="25.5" x14ac:dyDescent="0.2">
      <c r="A125" s="48"/>
      <c r="B125" s="47" t="s">
        <v>217</v>
      </c>
      <c r="C125" s="21"/>
      <c r="D125" s="45" t="str">
        <f t="shared" si="8"/>
        <v>answer            y, n, or p</v>
      </c>
      <c r="E125" s="26"/>
      <c r="F125" s="26"/>
      <c r="G125" s="26"/>
      <c r="H125" s="26"/>
      <c r="I125" s="46" t="b">
        <f t="shared" si="10"/>
        <v>0</v>
      </c>
    </row>
    <row r="126" spans="1:9" ht="38.25" x14ac:dyDescent="0.2">
      <c r="A126" s="48"/>
      <c r="B126" s="47" t="s">
        <v>218</v>
      </c>
      <c r="C126" s="21"/>
      <c r="D126" s="45" t="str">
        <f t="shared" si="8"/>
        <v>answer            y, n, or p</v>
      </c>
      <c r="E126" s="26"/>
      <c r="F126" s="26"/>
      <c r="G126" s="26"/>
      <c r="H126" s="26"/>
      <c r="I126" s="46" t="b">
        <f t="shared" si="10"/>
        <v>0</v>
      </c>
    </row>
    <row r="127" spans="1:9" ht="25.5" x14ac:dyDescent="0.2">
      <c r="A127" s="48"/>
      <c r="B127" s="47" t="s">
        <v>219</v>
      </c>
      <c r="C127" s="21"/>
      <c r="D127" s="45" t="str">
        <f t="shared" si="8"/>
        <v>answer            y, n, or p</v>
      </c>
      <c r="E127" s="26"/>
      <c r="F127" s="26"/>
      <c r="G127" s="26"/>
      <c r="H127" s="26"/>
      <c r="I127" s="46" t="b">
        <f t="shared" si="10"/>
        <v>0</v>
      </c>
    </row>
    <row r="128" spans="1:9" ht="25.5" x14ac:dyDescent="0.2">
      <c r="A128" s="48"/>
      <c r="B128" s="47" t="s">
        <v>220</v>
      </c>
      <c r="C128" s="21"/>
      <c r="D128" s="45" t="str">
        <f t="shared" si="8"/>
        <v>answer            y, n, or p</v>
      </c>
      <c r="E128" s="26"/>
      <c r="F128" s="26"/>
      <c r="G128" s="26"/>
      <c r="H128" s="26"/>
      <c r="I128" s="46" t="b">
        <f t="shared" si="10"/>
        <v>0</v>
      </c>
    </row>
    <row r="129" spans="1:9" ht="25.5" x14ac:dyDescent="0.2">
      <c r="A129" s="48"/>
      <c r="B129" s="47" t="s">
        <v>547</v>
      </c>
      <c r="C129" s="21"/>
      <c r="D129" s="45" t="str">
        <f t="shared" si="8"/>
        <v>answer            y, n, or p</v>
      </c>
      <c r="E129" s="26"/>
      <c r="F129" s="26"/>
      <c r="G129" s="26"/>
      <c r="H129" s="26"/>
      <c r="I129" s="46" t="b">
        <f t="shared" si="10"/>
        <v>0</v>
      </c>
    </row>
    <row r="130" spans="1:9" ht="25.5" x14ac:dyDescent="0.2">
      <c r="A130" s="48"/>
      <c r="B130" s="47" t="s">
        <v>546</v>
      </c>
      <c r="C130" s="21"/>
      <c r="D130" s="45" t="str">
        <f t="shared" si="8"/>
        <v>answer            y, n, or p</v>
      </c>
      <c r="E130" s="26"/>
      <c r="F130" s="26"/>
      <c r="G130" s="26"/>
      <c r="H130" s="26"/>
      <c r="I130" s="46" t="b">
        <f t="shared" si="10"/>
        <v>0</v>
      </c>
    </row>
    <row r="131" spans="1:9" ht="25.5" x14ac:dyDescent="0.2">
      <c r="A131" s="48"/>
      <c r="B131" s="47" t="s">
        <v>221</v>
      </c>
      <c r="C131" s="21"/>
      <c r="D131" s="45" t="str">
        <f t="shared" si="8"/>
        <v>answer            y, n, or p</v>
      </c>
      <c r="E131" s="26"/>
      <c r="F131" s="26"/>
      <c r="G131" s="26"/>
      <c r="H131" s="26"/>
      <c r="I131" s="46" t="b">
        <f t="shared" si="10"/>
        <v>0</v>
      </c>
    </row>
    <row r="132" spans="1:9" ht="25.5" x14ac:dyDescent="0.2">
      <c r="A132" s="48"/>
      <c r="B132" s="47" t="s">
        <v>534</v>
      </c>
      <c r="C132" s="21"/>
      <c r="D132" s="45" t="str">
        <f t="shared" si="8"/>
        <v>answer            y, n, or p</v>
      </c>
      <c r="E132" s="26"/>
      <c r="F132" s="26"/>
      <c r="G132" s="26"/>
      <c r="H132" s="26"/>
      <c r="I132" s="46" t="b">
        <f t="shared" si="10"/>
        <v>0</v>
      </c>
    </row>
    <row r="133" spans="1:9" ht="25.5" x14ac:dyDescent="0.2">
      <c r="A133" s="48"/>
      <c r="B133" s="47" t="s">
        <v>222</v>
      </c>
      <c r="C133" s="21"/>
      <c r="D133" s="45" t="str">
        <f t="shared" si="8"/>
        <v>answer            y, n, or p</v>
      </c>
      <c r="E133" s="26"/>
      <c r="F133" s="26"/>
      <c r="G133" s="26"/>
      <c r="H133" s="26"/>
      <c r="I133" s="46" t="b">
        <f t="shared" si="10"/>
        <v>0</v>
      </c>
    </row>
    <row r="134" spans="1:9" ht="25.5" x14ac:dyDescent="0.2">
      <c r="A134" s="57" t="s">
        <v>137</v>
      </c>
      <c r="B134" s="47" t="s">
        <v>533</v>
      </c>
      <c r="C134" s="21"/>
      <c r="D134" s="45" t="str">
        <f t="shared" si="8"/>
        <v>answer            y, n, or p</v>
      </c>
      <c r="E134" s="26"/>
      <c r="F134" s="26"/>
      <c r="G134" s="26"/>
      <c r="H134" s="26"/>
      <c r="I134" s="46" t="b">
        <f t="shared" si="10"/>
        <v>0</v>
      </c>
    </row>
    <row r="135" spans="1:9" ht="25.5" x14ac:dyDescent="0.2">
      <c r="A135" s="48"/>
      <c r="B135" s="47" t="s">
        <v>223</v>
      </c>
      <c r="C135" s="21"/>
      <c r="D135" s="45" t="str">
        <f t="shared" si="8"/>
        <v>answer            y, n, or p</v>
      </c>
      <c r="E135" s="26"/>
      <c r="F135" s="26"/>
      <c r="G135" s="26"/>
      <c r="H135" s="26"/>
      <c r="I135" s="46" t="b">
        <f t="shared" si="10"/>
        <v>0</v>
      </c>
    </row>
    <row r="136" spans="1:9" ht="25.5" x14ac:dyDescent="0.2">
      <c r="A136" s="48"/>
      <c r="B136" s="47" t="s">
        <v>224</v>
      </c>
      <c r="C136" s="21"/>
      <c r="D136" s="45" t="str">
        <f t="shared" si="8"/>
        <v>answer            y, n, or p</v>
      </c>
      <c r="E136" s="26"/>
      <c r="F136" s="26"/>
      <c r="G136" s="26"/>
      <c r="H136" s="26"/>
      <c r="I136" s="46" t="b">
        <f t="shared" si="10"/>
        <v>0</v>
      </c>
    </row>
    <row r="137" spans="1:9" ht="25.5" x14ac:dyDescent="0.2">
      <c r="A137" s="52"/>
      <c r="B137" s="47" t="s">
        <v>532</v>
      </c>
      <c r="C137" s="21"/>
      <c r="D137" s="45" t="str">
        <f t="shared" si="8"/>
        <v>answer            y, n, or p</v>
      </c>
      <c r="E137" s="26"/>
      <c r="F137" s="26"/>
      <c r="G137" s="26"/>
      <c r="H137" s="26"/>
      <c r="I137" s="46" t="b">
        <f t="shared" si="10"/>
        <v>0</v>
      </c>
    </row>
    <row r="138" spans="1:9" s="3" customFormat="1" ht="15.75" x14ac:dyDescent="0.25">
      <c r="A138" s="116" t="s">
        <v>225</v>
      </c>
      <c r="B138" s="117"/>
      <c r="C138" s="38" t="s">
        <v>63</v>
      </c>
      <c r="D138" s="39"/>
      <c r="E138" s="40" t="s">
        <v>44</v>
      </c>
      <c r="F138" s="40" t="s">
        <v>45</v>
      </c>
      <c r="G138" s="40" t="s">
        <v>46</v>
      </c>
      <c r="H138" s="41" t="s">
        <v>47</v>
      </c>
      <c r="I138" s="42"/>
    </row>
    <row r="139" spans="1:9" ht="25.5" x14ac:dyDescent="0.2">
      <c r="A139" s="43" t="s">
        <v>1</v>
      </c>
      <c r="B139" s="47" t="s">
        <v>535</v>
      </c>
      <c r="C139" s="21"/>
      <c r="D139" s="45" t="str">
        <f t="shared" ref="D139:D144" si="11">IF(C139="","answer              y, n, or p", IF(C139="y","complete", "further action is required"))</f>
        <v>answer              y, n, or p</v>
      </c>
      <c r="E139" s="26"/>
      <c r="F139" s="26"/>
      <c r="G139" s="26"/>
      <c r="H139" s="26"/>
      <c r="I139" s="46" t="b">
        <f t="shared" ref="I139:I144" si="12">OR(C139="Y",C139="P",C139="N")</f>
        <v>0</v>
      </c>
    </row>
    <row r="140" spans="1:9" ht="25.5" x14ac:dyDescent="0.2">
      <c r="A140" s="48"/>
      <c r="B140" s="47" t="s">
        <v>226</v>
      </c>
      <c r="C140" s="21"/>
      <c r="D140" s="45" t="str">
        <f t="shared" si="11"/>
        <v>answer              y, n, or p</v>
      </c>
      <c r="E140" s="26"/>
      <c r="F140" s="26"/>
      <c r="G140" s="26"/>
      <c r="H140" s="26"/>
      <c r="I140" s="46" t="b">
        <f t="shared" si="12"/>
        <v>0</v>
      </c>
    </row>
    <row r="141" spans="1:9" ht="25.5" x14ac:dyDescent="0.2">
      <c r="A141" s="48"/>
      <c r="B141" s="47" t="s">
        <v>227</v>
      </c>
      <c r="C141" s="21"/>
      <c r="D141" s="45" t="str">
        <f t="shared" si="11"/>
        <v>answer              y, n, or p</v>
      </c>
      <c r="E141" s="26"/>
      <c r="F141" s="26"/>
      <c r="G141" s="26"/>
      <c r="H141" s="26"/>
      <c r="I141" s="46" t="b">
        <f t="shared" si="12"/>
        <v>0</v>
      </c>
    </row>
    <row r="142" spans="1:9" ht="38.25" x14ac:dyDescent="0.2">
      <c r="A142" s="48"/>
      <c r="B142" s="47" t="s">
        <v>228</v>
      </c>
      <c r="C142" s="21"/>
      <c r="D142" s="45" t="str">
        <f t="shared" si="11"/>
        <v>answer              y, n, or p</v>
      </c>
      <c r="E142" s="26"/>
      <c r="F142" s="26"/>
      <c r="G142" s="26"/>
      <c r="H142" s="26"/>
      <c r="I142" s="46" t="b">
        <f t="shared" si="12"/>
        <v>0</v>
      </c>
    </row>
    <row r="143" spans="1:9" ht="25.5" x14ac:dyDescent="0.2">
      <c r="A143" s="48"/>
      <c r="B143" s="47" t="s">
        <v>229</v>
      </c>
      <c r="C143" s="21"/>
      <c r="D143" s="45" t="str">
        <f t="shared" si="11"/>
        <v>answer              y, n, or p</v>
      </c>
      <c r="E143" s="26"/>
      <c r="F143" s="26"/>
      <c r="G143" s="26"/>
      <c r="H143" s="26"/>
      <c r="I143" s="46" t="b">
        <f t="shared" si="12"/>
        <v>0</v>
      </c>
    </row>
    <row r="144" spans="1:9" ht="38.25" x14ac:dyDescent="0.2">
      <c r="A144" s="52"/>
      <c r="B144" s="47" t="s">
        <v>230</v>
      </c>
      <c r="C144" s="21"/>
      <c r="D144" s="45" t="str">
        <f t="shared" si="11"/>
        <v>answer              y, n, or p</v>
      </c>
      <c r="E144" s="26"/>
      <c r="F144" s="26"/>
      <c r="G144" s="26"/>
      <c r="H144" s="26"/>
      <c r="I144" s="46" t="b">
        <f t="shared" si="12"/>
        <v>0</v>
      </c>
    </row>
    <row r="145" spans="1:9" s="3" customFormat="1" ht="15.75" x14ac:dyDescent="0.25">
      <c r="A145" s="116" t="s">
        <v>231</v>
      </c>
      <c r="B145" s="117"/>
      <c r="C145" s="38" t="s">
        <v>63</v>
      </c>
      <c r="D145" s="39"/>
      <c r="E145" s="40" t="s">
        <v>44</v>
      </c>
      <c r="F145" s="40" t="s">
        <v>45</v>
      </c>
      <c r="G145" s="40" t="s">
        <v>46</v>
      </c>
      <c r="H145" s="41" t="s">
        <v>47</v>
      </c>
      <c r="I145" s="42"/>
    </row>
    <row r="146" spans="1:9" s="3" customFormat="1" ht="38.25" x14ac:dyDescent="0.25">
      <c r="A146" s="60" t="s">
        <v>514</v>
      </c>
      <c r="B146" s="60" t="s">
        <v>521</v>
      </c>
      <c r="C146" s="21"/>
      <c r="D146" s="45" t="str">
        <f>IF(C146="","answer            y or n", IF(OR(C146="y"),"answer the following questions", "skip the following questions"))</f>
        <v>answer            y or n</v>
      </c>
      <c r="E146" s="15"/>
      <c r="F146" s="15"/>
      <c r="G146" s="15"/>
      <c r="H146" s="23"/>
      <c r="I146" s="42" t="b">
        <f>OR(C146="N",C146="Y")</f>
        <v>0</v>
      </c>
    </row>
    <row r="147" spans="1:9" ht="25.5" x14ac:dyDescent="0.2">
      <c r="A147" s="43" t="s">
        <v>1</v>
      </c>
      <c r="B147" s="56" t="s">
        <v>233</v>
      </c>
      <c r="C147" s="21"/>
      <c r="D147" s="45" t="str">
        <f>IF(C$146="n","skip this question",IF(C147="","answer            y, n, or p",IF(C147="y","complete","further action is required")))</f>
        <v>answer            y, n, or p</v>
      </c>
      <c r="E147" s="26"/>
      <c r="F147" s="26"/>
      <c r="G147" s="26"/>
      <c r="H147" s="26"/>
      <c r="I147" s="46" t="b">
        <f>OR(C$146="N",C147="Y",C147="P",C147="N")</f>
        <v>0</v>
      </c>
    </row>
    <row r="148" spans="1:9" ht="25.5" x14ac:dyDescent="0.2">
      <c r="A148" s="48"/>
      <c r="B148" s="56" t="s">
        <v>234</v>
      </c>
      <c r="C148" s="21"/>
      <c r="D148" s="45" t="str">
        <f t="shared" ref="D148:D165" si="13">IF(C$146="n","skip this question",IF(C148="","answer            y, n, or p",IF(C148="y","complete","further action is required")))</f>
        <v>answer            y, n, or p</v>
      </c>
      <c r="E148" s="26"/>
      <c r="F148" s="26"/>
      <c r="G148" s="26"/>
      <c r="H148" s="26"/>
      <c r="I148" s="46" t="b">
        <f t="shared" ref="I148:I165" si="14">OR(C$146="N",C148="Y",C148="P",C148="N")</f>
        <v>0</v>
      </c>
    </row>
    <row r="149" spans="1:9" ht="38.25" x14ac:dyDescent="0.2">
      <c r="A149" s="48"/>
      <c r="B149" s="56" t="s">
        <v>235</v>
      </c>
      <c r="C149" s="21"/>
      <c r="D149" s="45" t="str">
        <f t="shared" si="13"/>
        <v>answer            y, n, or p</v>
      </c>
      <c r="E149" s="26"/>
      <c r="F149" s="26"/>
      <c r="G149" s="26"/>
      <c r="H149" s="26"/>
      <c r="I149" s="46" t="b">
        <f t="shared" si="14"/>
        <v>0</v>
      </c>
    </row>
    <row r="150" spans="1:9" ht="25.5" x14ac:dyDescent="0.2">
      <c r="A150" s="48"/>
      <c r="B150" s="56" t="s">
        <v>236</v>
      </c>
      <c r="C150" s="21"/>
      <c r="D150" s="45" t="str">
        <f t="shared" si="13"/>
        <v>answer            y, n, or p</v>
      </c>
      <c r="E150" s="26"/>
      <c r="F150" s="26"/>
      <c r="G150" s="26"/>
      <c r="H150" s="26"/>
      <c r="I150" s="46" t="b">
        <f t="shared" si="14"/>
        <v>0</v>
      </c>
    </row>
    <row r="151" spans="1:9" ht="25.5" x14ac:dyDescent="0.2">
      <c r="A151" s="48"/>
      <c r="B151" s="56" t="s">
        <v>237</v>
      </c>
      <c r="C151" s="21"/>
      <c r="D151" s="45" t="str">
        <f t="shared" si="13"/>
        <v>answer            y, n, or p</v>
      </c>
      <c r="E151" s="26"/>
      <c r="F151" s="26"/>
      <c r="G151" s="26"/>
      <c r="H151" s="26"/>
      <c r="I151" s="46" t="b">
        <f t="shared" si="14"/>
        <v>0</v>
      </c>
    </row>
    <row r="152" spans="1:9" ht="25.5" x14ac:dyDescent="0.2">
      <c r="A152" s="48"/>
      <c r="B152" s="56" t="s">
        <v>238</v>
      </c>
      <c r="C152" s="21"/>
      <c r="D152" s="45" t="str">
        <f t="shared" si="13"/>
        <v>answer            y, n, or p</v>
      </c>
      <c r="E152" s="26"/>
      <c r="F152" s="26"/>
      <c r="G152" s="26"/>
      <c r="H152" s="26"/>
      <c r="I152" s="46" t="b">
        <f t="shared" si="14"/>
        <v>0</v>
      </c>
    </row>
    <row r="153" spans="1:9" ht="25.5" x14ac:dyDescent="0.2">
      <c r="A153" s="57" t="s">
        <v>232</v>
      </c>
      <c r="B153" s="56" t="s">
        <v>240</v>
      </c>
      <c r="C153" s="21"/>
      <c r="D153" s="45" t="str">
        <f t="shared" si="13"/>
        <v>answer            y, n, or p</v>
      </c>
      <c r="E153" s="26"/>
      <c r="F153" s="26"/>
      <c r="G153" s="26"/>
      <c r="H153" s="26"/>
      <c r="I153" s="46" t="b">
        <f t="shared" si="14"/>
        <v>0</v>
      </c>
    </row>
    <row r="154" spans="1:9" ht="25.5" x14ac:dyDescent="0.2">
      <c r="A154" s="48"/>
      <c r="B154" s="56" t="s">
        <v>241</v>
      </c>
      <c r="C154" s="21"/>
      <c r="D154" s="45" t="str">
        <f t="shared" si="13"/>
        <v>answer            y, n, or p</v>
      </c>
      <c r="E154" s="26"/>
      <c r="F154" s="26"/>
      <c r="G154" s="26"/>
      <c r="H154" s="26"/>
      <c r="I154" s="46" t="b">
        <f t="shared" si="14"/>
        <v>0</v>
      </c>
    </row>
    <row r="155" spans="1:9" ht="25.5" x14ac:dyDescent="0.2">
      <c r="A155" s="48"/>
      <c r="B155" s="56" t="s">
        <v>242</v>
      </c>
      <c r="C155" s="21"/>
      <c r="D155" s="45" t="str">
        <f t="shared" si="13"/>
        <v>answer            y, n, or p</v>
      </c>
      <c r="E155" s="26"/>
      <c r="F155" s="26"/>
      <c r="G155" s="26"/>
      <c r="H155" s="26"/>
      <c r="I155" s="46" t="b">
        <f t="shared" si="14"/>
        <v>0</v>
      </c>
    </row>
    <row r="156" spans="1:9" ht="38.25" x14ac:dyDescent="0.2">
      <c r="A156" s="48"/>
      <c r="B156" s="56" t="s">
        <v>541</v>
      </c>
      <c r="C156" s="21"/>
      <c r="D156" s="45" t="str">
        <f t="shared" si="13"/>
        <v>answer            y, n, or p</v>
      </c>
      <c r="E156" s="26"/>
      <c r="F156" s="26"/>
      <c r="G156" s="26"/>
      <c r="H156" s="26"/>
      <c r="I156" s="46" t="b">
        <f t="shared" si="14"/>
        <v>0</v>
      </c>
    </row>
    <row r="157" spans="1:9" ht="25.5" x14ac:dyDescent="0.2">
      <c r="A157" s="48"/>
      <c r="B157" s="56" t="s">
        <v>537</v>
      </c>
      <c r="C157" s="21"/>
      <c r="D157" s="45" t="str">
        <f t="shared" si="13"/>
        <v>answer            y, n, or p</v>
      </c>
      <c r="E157" s="26"/>
      <c r="F157" s="26"/>
      <c r="G157" s="26"/>
      <c r="H157" s="26"/>
      <c r="I157" s="46" t="b">
        <f t="shared" si="14"/>
        <v>0</v>
      </c>
    </row>
    <row r="158" spans="1:9" ht="25.5" x14ac:dyDescent="0.2">
      <c r="A158" s="48"/>
      <c r="B158" s="56" t="s">
        <v>540</v>
      </c>
      <c r="C158" s="21"/>
      <c r="D158" s="45" t="str">
        <f t="shared" si="13"/>
        <v>answer            y, n, or p</v>
      </c>
      <c r="E158" s="26"/>
      <c r="F158" s="26"/>
      <c r="G158" s="26"/>
      <c r="H158" s="26"/>
      <c r="I158" s="46" t="b">
        <f t="shared" si="14"/>
        <v>0</v>
      </c>
    </row>
    <row r="159" spans="1:9" ht="25.5" x14ac:dyDescent="0.2">
      <c r="A159" s="48"/>
      <c r="B159" s="56" t="s">
        <v>539</v>
      </c>
      <c r="C159" s="21"/>
      <c r="D159" s="45" t="str">
        <f t="shared" si="13"/>
        <v>answer            y, n, or p</v>
      </c>
      <c r="E159" s="26"/>
      <c r="F159" s="26"/>
      <c r="G159" s="26"/>
      <c r="H159" s="26"/>
      <c r="I159" s="46" t="b">
        <f t="shared" si="14"/>
        <v>0</v>
      </c>
    </row>
    <row r="160" spans="1:9" ht="25.5" x14ac:dyDescent="0.2">
      <c r="A160" s="48"/>
      <c r="B160" s="56" t="s">
        <v>538</v>
      </c>
      <c r="C160" s="21"/>
      <c r="D160" s="45" t="str">
        <f t="shared" si="13"/>
        <v>answer            y, n, or p</v>
      </c>
      <c r="E160" s="26"/>
      <c r="F160" s="26"/>
      <c r="G160" s="26"/>
      <c r="H160" s="26"/>
      <c r="I160" s="46" t="b">
        <f t="shared" si="14"/>
        <v>0</v>
      </c>
    </row>
    <row r="161" spans="1:9" ht="25.5" x14ac:dyDescent="0.2">
      <c r="A161" s="48"/>
      <c r="B161" s="56" t="s">
        <v>243</v>
      </c>
      <c r="C161" s="21"/>
      <c r="D161" s="45" t="str">
        <f t="shared" si="13"/>
        <v>answer            y, n, or p</v>
      </c>
      <c r="E161" s="26"/>
      <c r="F161" s="26"/>
      <c r="G161" s="26"/>
      <c r="H161" s="26"/>
      <c r="I161" s="46" t="b">
        <f t="shared" si="14"/>
        <v>0</v>
      </c>
    </row>
    <row r="162" spans="1:9" ht="38.25" x14ac:dyDescent="0.2">
      <c r="A162" s="57" t="s">
        <v>239</v>
      </c>
      <c r="B162" s="56" t="s">
        <v>542</v>
      </c>
      <c r="C162" s="21"/>
      <c r="D162" s="45" t="str">
        <f t="shared" si="13"/>
        <v>answer            y, n, or p</v>
      </c>
      <c r="E162" s="26"/>
      <c r="F162" s="26"/>
      <c r="G162" s="26"/>
      <c r="H162" s="26"/>
      <c r="I162" s="46" t="b">
        <f t="shared" si="14"/>
        <v>0</v>
      </c>
    </row>
    <row r="163" spans="1:9" ht="25.5" x14ac:dyDescent="0.2">
      <c r="A163" s="48"/>
      <c r="B163" s="56" t="s">
        <v>543</v>
      </c>
      <c r="C163" s="21"/>
      <c r="D163" s="45" t="str">
        <f t="shared" si="13"/>
        <v>answer            y, n, or p</v>
      </c>
      <c r="E163" s="26"/>
      <c r="F163" s="26"/>
      <c r="G163" s="26"/>
      <c r="H163" s="26"/>
      <c r="I163" s="46" t="b">
        <f t="shared" si="14"/>
        <v>0</v>
      </c>
    </row>
    <row r="164" spans="1:9" ht="25.5" x14ac:dyDescent="0.2">
      <c r="A164" s="48"/>
      <c r="B164" s="56" t="s">
        <v>545</v>
      </c>
      <c r="C164" s="21"/>
      <c r="D164" s="45" t="str">
        <f t="shared" si="13"/>
        <v>answer            y, n, or p</v>
      </c>
      <c r="E164" s="26"/>
      <c r="F164" s="26"/>
      <c r="G164" s="26"/>
      <c r="H164" s="26"/>
      <c r="I164" s="46" t="b">
        <f t="shared" si="14"/>
        <v>0</v>
      </c>
    </row>
    <row r="165" spans="1:9" ht="25.5" x14ac:dyDescent="0.2">
      <c r="A165" s="52"/>
      <c r="B165" s="56" t="s">
        <v>544</v>
      </c>
      <c r="C165" s="21"/>
      <c r="D165" s="45" t="str">
        <f t="shared" si="13"/>
        <v>answer            y, n, or p</v>
      </c>
      <c r="E165" s="26"/>
      <c r="F165" s="26"/>
      <c r="G165" s="26"/>
      <c r="H165" s="26"/>
      <c r="I165" s="46" t="b">
        <f t="shared" si="14"/>
        <v>0</v>
      </c>
    </row>
    <row r="166" spans="1:9" s="3" customFormat="1" ht="15.75" x14ac:dyDescent="0.25">
      <c r="A166" s="116" t="s">
        <v>244</v>
      </c>
      <c r="B166" s="117"/>
      <c r="C166" s="38" t="s">
        <v>63</v>
      </c>
      <c r="D166" s="39"/>
      <c r="E166" s="40" t="s">
        <v>44</v>
      </c>
      <c r="F166" s="40" t="s">
        <v>45</v>
      </c>
      <c r="G166" s="40" t="s">
        <v>46</v>
      </c>
      <c r="H166" s="41" t="s">
        <v>47</v>
      </c>
      <c r="I166" s="42"/>
    </row>
    <row r="167" spans="1:9" s="3" customFormat="1" ht="38.25" x14ac:dyDescent="0.25">
      <c r="A167" s="60" t="s">
        <v>514</v>
      </c>
      <c r="B167" s="60" t="s">
        <v>522</v>
      </c>
      <c r="C167" s="21"/>
      <c r="D167" s="45" t="str">
        <f>IF(C167="","answer            y or n", IF(OR(C167="y"),"answer the following questions", "skip the following questions"))</f>
        <v>answer            y or n</v>
      </c>
      <c r="E167" s="15"/>
      <c r="F167" s="15"/>
      <c r="G167" s="15"/>
      <c r="H167" s="23"/>
      <c r="I167" s="42" t="b">
        <f>OR(C167="N",C167="Y")</f>
        <v>0</v>
      </c>
    </row>
    <row r="168" spans="1:9" ht="25.5" x14ac:dyDescent="0.2">
      <c r="A168" s="43" t="s">
        <v>1</v>
      </c>
      <c r="B168" s="47" t="s">
        <v>245</v>
      </c>
      <c r="C168" s="21"/>
      <c r="D168" s="45" t="str">
        <f>IF(C$167="n","skip this question",IF(C168="","answer            y, n, or p",IF(C168="y","complete","further action is required")))</f>
        <v>answer            y, n, or p</v>
      </c>
      <c r="E168" s="26"/>
      <c r="F168" s="26"/>
      <c r="G168" s="26"/>
      <c r="H168" s="26"/>
      <c r="I168" s="46" t="b">
        <f>OR(C$167="N",C168="Y",C168="P",C168="N")</f>
        <v>0</v>
      </c>
    </row>
    <row r="169" spans="1:9" ht="25.5" x14ac:dyDescent="0.2">
      <c r="A169" s="48"/>
      <c r="B169" s="47" t="s">
        <v>246</v>
      </c>
      <c r="C169" s="21"/>
      <c r="D169" s="45" t="str">
        <f>IF(C$167="n","skip this question",IF(C169="","answer            y, n, or p",IF(C169="y","complete","further action is required")))</f>
        <v>answer            y, n, or p</v>
      </c>
      <c r="E169" s="26"/>
      <c r="F169" s="26"/>
      <c r="G169" s="26"/>
      <c r="H169" s="26"/>
      <c r="I169" s="46" t="b">
        <f>OR(C$167="N",C169="Y",C169="P",C169="N")</f>
        <v>0</v>
      </c>
    </row>
    <row r="170" spans="1:9" ht="25.5" x14ac:dyDescent="0.2">
      <c r="A170" s="48"/>
      <c r="B170" s="47" t="s">
        <v>536</v>
      </c>
      <c r="C170" s="21"/>
      <c r="D170" s="45" t="str">
        <f>IF(C$167="n","skip this question",IF(C170="","answer            y, n, or p",IF(C170="y","complete","further action is required")))</f>
        <v>answer            y, n, or p</v>
      </c>
      <c r="E170" s="26"/>
      <c r="F170" s="26"/>
      <c r="G170" s="26"/>
      <c r="H170" s="26"/>
      <c r="I170" s="46" t="b">
        <f>OR(C$167="N",C170="Y",C170="P",C170="N")</f>
        <v>0</v>
      </c>
    </row>
    <row r="171" spans="1:9" ht="25.5" x14ac:dyDescent="0.2">
      <c r="A171" s="48"/>
      <c r="B171" s="47" t="s">
        <v>500</v>
      </c>
      <c r="C171" s="21"/>
      <c r="D171" s="45" t="str">
        <f>IF(C$167="n","skip this question",IF(C171="","answer            y, n, or p",IF(C171="y","complete","further action is required")))</f>
        <v>answer            y, n, or p</v>
      </c>
      <c r="E171" s="26"/>
      <c r="F171" s="26"/>
      <c r="G171" s="26"/>
      <c r="H171" s="26"/>
      <c r="I171" s="46" t="b">
        <f>OR(C$167="N",C171="Y",C171="P",C171="N")</f>
        <v>0</v>
      </c>
    </row>
    <row r="172" spans="1:9" ht="25.5" x14ac:dyDescent="0.2">
      <c r="A172" s="52"/>
      <c r="B172" s="47" t="s">
        <v>247</v>
      </c>
      <c r="C172" s="21"/>
      <c r="D172" s="45" t="str">
        <f>IF(C$167="n","skip this question",IF(C172="","answer            y, n, or p",IF(C172="y","complete","further action is required")))</f>
        <v>answer            y, n, or p</v>
      </c>
      <c r="E172" s="26"/>
      <c r="F172" s="26"/>
      <c r="G172" s="26"/>
      <c r="H172" s="26"/>
      <c r="I172" s="46" t="b">
        <f>OR(C$167="N",C172="Y",C172="P",C172="N")</f>
        <v>0</v>
      </c>
    </row>
    <row r="173" spans="1:9" x14ac:dyDescent="0.2">
      <c r="A173" s="42"/>
      <c r="B173" s="42"/>
      <c r="C173" s="61"/>
      <c r="D173" s="62"/>
      <c r="E173" s="46"/>
      <c r="F173" s="46"/>
      <c r="G173" s="46"/>
      <c r="H173" s="46"/>
      <c r="I173" s="46" t="b">
        <f>AND(I3:I172)</f>
        <v>0</v>
      </c>
    </row>
    <row r="174" spans="1:9" x14ac:dyDescent="0.2">
      <c r="B174" s="42"/>
      <c r="C174" s="61"/>
      <c r="D174" s="62"/>
    </row>
    <row r="175" spans="1:9" x14ac:dyDescent="0.2">
      <c r="B175" s="42"/>
      <c r="C175" s="61"/>
      <c r="D175" s="62"/>
    </row>
  </sheetData>
  <sheetProtection sheet="1" objects="1" scenarios="1" selectLockedCells="1"/>
  <mergeCells count="10">
    <mergeCell ref="D1:F1"/>
    <mergeCell ref="A104:B104"/>
    <mergeCell ref="A138:B138"/>
    <mergeCell ref="A145:B145"/>
    <mergeCell ref="A166:B166"/>
    <mergeCell ref="A1:B1"/>
    <mergeCell ref="A2:B2"/>
    <mergeCell ref="A20:B20"/>
    <mergeCell ref="A48:B48"/>
    <mergeCell ref="A77:B77"/>
  </mergeCells>
  <conditionalFormatting sqref="C139:C144">
    <cfRule type="cellIs" priority="90" operator="equal">
      <formula>""""""</formula>
    </cfRule>
    <cfRule type="cellIs" dxfId="385" priority="91" operator="equal">
      <formula>"n"</formula>
    </cfRule>
    <cfRule type="cellIs" dxfId="384" priority="92" operator="equal">
      <formula>"p"</formula>
    </cfRule>
    <cfRule type="cellIs" dxfId="383" priority="93" operator="equal">
      <formula>"y"</formula>
    </cfRule>
  </conditionalFormatting>
  <conditionalFormatting sqref="D3:D11 D59:D76 D57">
    <cfRule type="cellIs" dxfId="382" priority="139" operator="equal">
      <formula>$C$28</formula>
    </cfRule>
  </conditionalFormatting>
  <conditionalFormatting sqref="C3:C11">
    <cfRule type="cellIs" priority="135" operator="equal">
      <formula>""""""</formula>
    </cfRule>
    <cfRule type="cellIs" dxfId="381" priority="136" operator="equal">
      <formula>"n"</formula>
    </cfRule>
    <cfRule type="cellIs" dxfId="380" priority="137" operator="equal">
      <formula>"p"</formula>
    </cfRule>
    <cfRule type="cellIs" dxfId="379" priority="138" operator="equal">
      <formula>"y"</formula>
    </cfRule>
  </conditionalFormatting>
  <conditionalFormatting sqref="D12:D19">
    <cfRule type="cellIs" dxfId="378" priority="134" operator="equal">
      <formula>$C$28</formula>
    </cfRule>
  </conditionalFormatting>
  <conditionalFormatting sqref="C12:C19">
    <cfRule type="cellIs" priority="130" operator="equal">
      <formula>""""""</formula>
    </cfRule>
    <cfRule type="cellIs" dxfId="377" priority="131" operator="equal">
      <formula>"n"</formula>
    </cfRule>
    <cfRule type="cellIs" dxfId="376" priority="132" operator="equal">
      <formula>"p"</formula>
    </cfRule>
    <cfRule type="cellIs" dxfId="375" priority="133" operator="equal">
      <formula>"y"</formula>
    </cfRule>
  </conditionalFormatting>
  <conditionalFormatting sqref="D21:D47">
    <cfRule type="cellIs" dxfId="374" priority="129" operator="equal">
      <formula>$C$28</formula>
    </cfRule>
  </conditionalFormatting>
  <conditionalFormatting sqref="C21:C47">
    <cfRule type="cellIs" priority="125" operator="equal">
      <formula>""""""</formula>
    </cfRule>
    <cfRule type="cellIs" dxfId="373" priority="126" operator="equal">
      <formula>"n"</formula>
    </cfRule>
    <cfRule type="cellIs" dxfId="372" priority="127" operator="equal">
      <formula>"p"</formula>
    </cfRule>
    <cfRule type="cellIs" dxfId="371" priority="128" operator="equal">
      <formula>"y"</formula>
    </cfRule>
  </conditionalFormatting>
  <conditionalFormatting sqref="D49:D54">
    <cfRule type="cellIs" dxfId="370" priority="124" operator="equal">
      <formula>$C$28</formula>
    </cfRule>
  </conditionalFormatting>
  <conditionalFormatting sqref="C49:C54 C59:C76 C57">
    <cfRule type="cellIs" priority="120" operator="equal">
      <formula>""""""</formula>
    </cfRule>
    <cfRule type="cellIs" dxfId="369" priority="121" operator="equal">
      <formula>"n"</formula>
    </cfRule>
    <cfRule type="cellIs" dxfId="368" priority="122" operator="equal">
      <formula>"p"</formula>
    </cfRule>
    <cfRule type="cellIs" dxfId="367" priority="123" operator="equal">
      <formula>"y"</formula>
    </cfRule>
  </conditionalFormatting>
  <conditionalFormatting sqref="C56">
    <cfRule type="cellIs" priority="75" operator="equal">
      <formula>""""""</formula>
    </cfRule>
    <cfRule type="cellIs" dxfId="366" priority="76" operator="equal">
      <formula>"n"</formula>
    </cfRule>
    <cfRule type="cellIs" dxfId="365" priority="77" operator="equal">
      <formula>"p"</formula>
    </cfRule>
    <cfRule type="cellIs" dxfId="364" priority="78" operator="equal">
      <formula>"y"</formula>
    </cfRule>
  </conditionalFormatting>
  <conditionalFormatting sqref="D78:D103">
    <cfRule type="cellIs" dxfId="363" priority="104" operator="equal">
      <formula>$C$28</formula>
    </cfRule>
  </conditionalFormatting>
  <conditionalFormatting sqref="C78:C103">
    <cfRule type="cellIs" priority="100" operator="equal">
      <formula>""""""</formula>
    </cfRule>
    <cfRule type="cellIs" dxfId="362" priority="101" operator="equal">
      <formula>"n"</formula>
    </cfRule>
    <cfRule type="cellIs" dxfId="361" priority="102" operator="equal">
      <formula>"p"</formula>
    </cfRule>
    <cfRule type="cellIs" dxfId="360" priority="103" operator="equal">
      <formula>"y"</formula>
    </cfRule>
  </conditionalFormatting>
  <conditionalFormatting sqref="D139:D144">
    <cfRule type="cellIs" dxfId="359" priority="94" operator="equal">
      <formula>$C$28</formula>
    </cfRule>
  </conditionalFormatting>
  <conditionalFormatting sqref="D55">
    <cfRule type="cellIs" dxfId="358" priority="74" operator="equal">
      <formula>$C$28</formula>
    </cfRule>
  </conditionalFormatting>
  <conditionalFormatting sqref="C55">
    <cfRule type="cellIs" priority="70" operator="equal">
      <formula>""""""</formula>
    </cfRule>
    <cfRule type="cellIs" dxfId="357" priority="71" operator="equal">
      <formula>"n"</formula>
    </cfRule>
    <cfRule type="cellIs" dxfId="356" priority="72" operator="equal">
      <formula>"p"</formula>
    </cfRule>
    <cfRule type="cellIs" dxfId="355" priority="73" operator="equal">
      <formula>"y"</formula>
    </cfRule>
  </conditionalFormatting>
  <conditionalFormatting sqref="D105">
    <cfRule type="cellIs" dxfId="354" priority="59" operator="equal">
      <formula>"skip the following questions"</formula>
    </cfRule>
  </conditionalFormatting>
  <conditionalFormatting sqref="C105">
    <cfRule type="cellIs" priority="56" operator="equal">
      <formula>""""""</formula>
    </cfRule>
    <cfRule type="cellIs" dxfId="353" priority="57" operator="equal">
      <formula>"n"</formula>
    </cfRule>
    <cfRule type="cellIs" dxfId="352" priority="58" operator="equal">
      <formula>"y"</formula>
    </cfRule>
  </conditionalFormatting>
  <conditionalFormatting sqref="C106">
    <cfRule type="cellIs" priority="52" operator="equal">
      <formula>""""""</formula>
    </cfRule>
    <cfRule type="cellIs" dxfId="351" priority="53" operator="equal">
      <formula>"n"</formula>
    </cfRule>
    <cfRule type="cellIs" dxfId="350" priority="54" operator="equal">
      <formula>"p"</formula>
    </cfRule>
    <cfRule type="cellIs" dxfId="349" priority="55" operator="equal">
      <formula>"y"</formula>
    </cfRule>
  </conditionalFormatting>
  <conditionalFormatting sqref="D106">
    <cfRule type="cellIs" dxfId="348" priority="51" operator="equal">
      <formula>"skip this question"</formula>
    </cfRule>
  </conditionalFormatting>
  <conditionalFormatting sqref="C107:C117 C120:C137">
    <cfRule type="cellIs" priority="47" operator="equal">
      <formula>""""""</formula>
    </cfRule>
    <cfRule type="cellIs" dxfId="347" priority="48" operator="equal">
      <formula>"n"</formula>
    </cfRule>
    <cfRule type="cellIs" dxfId="346" priority="49" operator="equal">
      <formula>"p"</formula>
    </cfRule>
    <cfRule type="cellIs" dxfId="345" priority="50" operator="equal">
      <formula>"y"</formula>
    </cfRule>
  </conditionalFormatting>
  <conditionalFormatting sqref="D107:D117 D120:D137">
    <cfRule type="cellIs" dxfId="344" priority="46" operator="equal">
      <formula>"skip this question"</formula>
    </cfRule>
  </conditionalFormatting>
  <conditionalFormatting sqref="C118">
    <cfRule type="cellIs" priority="42" operator="equal">
      <formula>""""""</formula>
    </cfRule>
    <cfRule type="cellIs" dxfId="343" priority="43" operator="equal">
      <formula>"n"</formula>
    </cfRule>
    <cfRule type="cellIs" dxfId="342" priority="44" operator="equal">
      <formula>"p"</formula>
    </cfRule>
    <cfRule type="cellIs" dxfId="341" priority="45" operator="equal">
      <formula>"y"</formula>
    </cfRule>
  </conditionalFormatting>
  <conditionalFormatting sqref="D118">
    <cfRule type="cellIs" dxfId="340" priority="41" operator="equal">
      <formula>"skip this question"</formula>
    </cfRule>
  </conditionalFormatting>
  <conditionalFormatting sqref="C119">
    <cfRule type="cellIs" priority="37" operator="equal">
      <formula>""""""</formula>
    </cfRule>
    <cfRule type="cellIs" dxfId="339" priority="38" operator="equal">
      <formula>"n"</formula>
    </cfRule>
    <cfRule type="cellIs" dxfId="338" priority="39" operator="equal">
      <formula>"p"</formula>
    </cfRule>
    <cfRule type="cellIs" dxfId="337" priority="40" operator="equal">
      <formula>"y"</formula>
    </cfRule>
  </conditionalFormatting>
  <conditionalFormatting sqref="D119">
    <cfRule type="cellIs" dxfId="336" priority="36" operator="equal">
      <formula>"skip this question"</formula>
    </cfRule>
  </conditionalFormatting>
  <conditionalFormatting sqref="D146">
    <cfRule type="cellIs" dxfId="335" priority="35" operator="equal">
      <formula>"skip the following questions"</formula>
    </cfRule>
  </conditionalFormatting>
  <conditionalFormatting sqref="C146">
    <cfRule type="cellIs" priority="32" operator="equal">
      <formula>""""""</formula>
    </cfRule>
    <cfRule type="cellIs" dxfId="334" priority="33" operator="equal">
      <formula>"n"</formula>
    </cfRule>
    <cfRule type="cellIs" dxfId="333" priority="34" operator="equal">
      <formula>"y"</formula>
    </cfRule>
  </conditionalFormatting>
  <conditionalFormatting sqref="C147">
    <cfRule type="cellIs" priority="28" operator="equal">
      <formula>""""""</formula>
    </cfRule>
    <cfRule type="cellIs" dxfId="332" priority="29" operator="equal">
      <formula>"n"</formula>
    </cfRule>
    <cfRule type="cellIs" dxfId="331" priority="30" operator="equal">
      <formula>"p"</formula>
    </cfRule>
    <cfRule type="cellIs" dxfId="330" priority="31" operator="equal">
      <formula>"y"</formula>
    </cfRule>
  </conditionalFormatting>
  <conditionalFormatting sqref="D147">
    <cfRule type="cellIs" dxfId="329" priority="27" operator="equal">
      <formula>"skip this question"</formula>
    </cfRule>
  </conditionalFormatting>
  <conditionalFormatting sqref="C148:C165">
    <cfRule type="cellIs" priority="23" operator="equal">
      <formula>""""""</formula>
    </cfRule>
    <cfRule type="cellIs" dxfId="328" priority="24" operator="equal">
      <formula>"n"</formula>
    </cfRule>
    <cfRule type="cellIs" dxfId="327" priority="25" operator="equal">
      <formula>"p"</formula>
    </cfRule>
    <cfRule type="cellIs" dxfId="326" priority="26" operator="equal">
      <formula>"y"</formula>
    </cfRule>
  </conditionalFormatting>
  <conditionalFormatting sqref="D148:D165">
    <cfRule type="cellIs" dxfId="325" priority="22" operator="equal">
      <formula>"skip this question"</formula>
    </cfRule>
  </conditionalFormatting>
  <conditionalFormatting sqref="D167">
    <cfRule type="cellIs" dxfId="324" priority="21" operator="equal">
      <formula>"skip the following questions"</formula>
    </cfRule>
  </conditionalFormatting>
  <conditionalFormatting sqref="C167">
    <cfRule type="cellIs" priority="18" operator="equal">
      <formula>""""""</formula>
    </cfRule>
    <cfRule type="cellIs" dxfId="323" priority="19" operator="equal">
      <formula>"n"</formula>
    </cfRule>
    <cfRule type="cellIs" dxfId="322" priority="20" operator="equal">
      <formula>"y"</formula>
    </cfRule>
  </conditionalFormatting>
  <conditionalFormatting sqref="D169:D172">
    <cfRule type="cellIs" dxfId="321" priority="8" operator="equal">
      <formula>"skip this question"</formula>
    </cfRule>
  </conditionalFormatting>
  <conditionalFormatting sqref="C168">
    <cfRule type="cellIs" priority="14" operator="equal">
      <formula>""""""</formula>
    </cfRule>
    <cfRule type="cellIs" dxfId="320" priority="15" operator="equal">
      <formula>"n"</formula>
    </cfRule>
    <cfRule type="cellIs" dxfId="319" priority="16" operator="equal">
      <formula>"p"</formula>
    </cfRule>
    <cfRule type="cellIs" dxfId="318" priority="17" operator="equal">
      <formula>"y"</formula>
    </cfRule>
  </conditionalFormatting>
  <conditionalFormatting sqref="D168">
    <cfRule type="cellIs" dxfId="317" priority="13" operator="equal">
      <formula>"skip this question"</formula>
    </cfRule>
  </conditionalFormatting>
  <conditionalFormatting sqref="C169:C172">
    <cfRule type="cellIs" priority="9" operator="equal">
      <formula>""""""</formula>
    </cfRule>
    <cfRule type="cellIs" dxfId="316" priority="10" operator="equal">
      <formula>"n"</formula>
    </cfRule>
    <cfRule type="cellIs" dxfId="315" priority="11" operator="equal">
      <formula>"p"</formula>
    </cfRule>
    <cfRule type="cellIs" dxfId="314" priority="12" operator="equal">
      <formula>"y"</formula>
    </cfRule>
  </conditionalFormatting>
  <conditionalFormatting sqref="C58">
    <cfRule type="cellIs" priority="4" operator="equal">
      <formula>""""""</formula>
    </cfRule>
    <cfRule type="cellIs" dxfId="313" priority="5" operator="equal">
      <formula>"n"</formula>
    </cfRule>
    <cfRule type="cellIs" dxfId="312" priority="6" operator="equal">
      <formula>"p"</formula>
    </cfRule>
    <cfRule type="cellIs" dxfId="311" priority="7" operator="equal">
      <formula>"y"</formula>
    </cfRule>
  </conditionalFormatting>
  <conditionalFormatting sqref="D1:F1">
    <cfRule type="cellIs" dxfId="310" priority="3" operator="equal">
      <formula>"you have answered all the questions in this section"</formula>
    </cfRule>
  </conditionalFormatting>
  <conditionalFormatting sqref="D56">
    <cfRule type="cellIs" dxfId="309" priority="2" operator="equal">
      <formula>"skip this question"</formula>
    </cfRule>
  </conditionalFormatting>
  <conditionalFormatting sqref="D58">
    <cfRule type="cellIs" dxfId="308" priority="1" operator="equal">
      <formula>"skip this question"</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controls!$B$2:$B$4</xm:f>
          </x14:formula1>
          <xm:sqref>C3:C19 C21:C47 C59:C76 C49:C55 C57 C78:C103 C147:C165 C139:C144 C120:C137 C106:C117 C168:C172</xm:sqref>
        </x14:dataValidation>
        <x14:dataValidation type="list" allowBlank="1" showInputMessage="1" showErrorMessage="1">
          <x14:formula1>
            <xm:f>controls!$B$2:$B$3</xm:f>
          </x14:formula1>
          <xm:sqref>C105 C146 C167</xm:sqref>
        </x14:dataValidation>
        <x14:dataValidation type="list" allowBlank="1" showInputMessage="1" showErrorMessage="1">
          <x14:formula1>
            <xm:f>controls!$B$2:$B$5</xm:f>
          </x14:formula1>
          <xm:sqref>C118:C119 C56 C58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9"/>
  <sheetViews>
    <sheetView zoomScaleNormal="100" workbookViewId="0">
      <pane ySplit="1" topLeftCell="A2" activePane="bottomLeft" state="frozen"/>
      <selection pane="bottomLeft" activeCell="C10" sqref="C3:C10"/>
    </sheetView>
  </sheetViews>
  <sheetFormatPr defaultColWidth="8.85546875" defaultRowHeight="12.75" x14ac:dyDescent="0.2"/>
  <cols>
    <col min="1" max="1" width="40.42578125" style="3" customWidth="1"/>
    <col min="2" max="2" width="52.7109375" style="3" customWidth="1"/>
    <col min="3" max="3" width="9.7109375" style="28" customWidth="1"/>
    <col min="4" max="4" width="13.7109375" style="6" customWidth="1"/>
    <col min="5" max="5" width="35.7109375" style="27" customWidth="1"/>
    <col min="6" max="6" width="15.7109375" style="27" customWidth="1"/>
    <col min="7" max="8" width="12.7109375" style="27" customWidth="1"/>
    <col min="9" max="9" width="8.85546875" style="6" hidden="1" customWidth="1"/>
    <col min="10" max="16384" width="8.85546875" style="6"/>
  </cols>
  <sheetData>
    <row r="1" spans="1:9" s="8" customFormat="1" ht="15.75" x14ac:dyDescent="0.2">
      <c r="A1" s="123" t="s">
        <v>9</v>
      </c>
      <c r="B1" s="113"/>
      <c r="C1" s="79"/>
      <c r="D1" s="112" t="str">
        <f>IF(I40,"you have answered all the questions in this section","the assessment is not complete")</f>
        <v>the assessment is not complete</v>
      </c>
      <c r="E1" s="112"/>
      <c r="F1" s="112"/>
      <c r="G1" s="80"/>
      <c r="H1" s="80"/>
      <c r="I1" s="81"/>
    </row>
    <row r="2" spans="1:9" s="8" customFormat="1" ht="15.75" x14ac:dyDescent="0.2">
      <c r="A2" s="114" t="s">
        <v>10</v>
      </c>
      <c r="B2" s="115"/>
      <c r="C2" s="38" t="s">
        <v>63</v>
      </c>
      <c r="D2" s="82"/>
      <c r="E2" s="40" t="s">
        <v>44</v>
      </c>
      <c r="F2" s="40" t="s">
        <v>45</v>
      </c>
      <c r="G2" s="40" t="s">
        <v>46</v>
      </c>
      <c r="H2" s="41" t="s">
        <v>47</v>
      </c>
      <c r="I2" s="81"/>
    </row>
    <row r="3" spans="1:9" ht="39.6" customHeight="1" x14ac:dyDescent="0.2">
      <c r="A3" s="64" t="s">
        <v>248</v>
      </c>
      <c r="B3" s="47" t="s">
        <v>249</v>
      </c>
      <c r="C3" s="21"/>
      <c r="D3" s="45" t="str">
        <f t="shared" ref="D3:D10" si="0">IF(C3="","answer            y, n, or p", IF(C3="y","complete", "further action is required"))</f>
        <v>answer            y, n, or p</v>
      </c>
      <c r="E3" s="17"/>
      <c r="F3" s="29"/>
      <c r="G3" s="16"/>
      <c r="H3" s="19"/>
      <c r="I3" s="46" t="b">
        <f t="shared" ref="I3:I10" si="1">OR(C3="Y",C3="P",C3="N")</f>
        <v>0</v>
      </c>
    </row>
    <row r="4" spans="1:9" ht="39.6" customHeight="1" x14ac:dyDescent="0.2">
      <c r="A4" s="51"/>
      <c r="B4" s="47" t="s">
        <v>254</v>
      </c>
      <c r="C4" s="21"/>
      <c r="D4" s="45" t="str">
        <f t="shared" si="0"/>
        <v>answer            y, n, or p</v>
      </c>
      <c r="E4" s="17"/>
      <c r="F4" s="29"/>
      <c r="G4" s="16"/>
      <c r="H4" s="19"/>
      <c r="I4" s="46" t="b">
        <f t="shared" si="1"/>
        <v>0</v>
      </c>
    </row>
    <row r="5" spans="1:9" ht="25.5" x14ac:dyDescent="0.2">
      <c r="A5" s="48"/>
      <c r="B5" s="47" t="s">
        <v>582</v>
      </c>
      <c r="C5" s="21"/>
      <c r="D5" s="45" t="str">
        <f t="shared" si="0"/>
        <v>answer            y, n, or p</v>
      </c>
      <c r="E5" s="17"/>
      <c r="F5" s="16"/>
      <c r="G5" s="16"/>
      <c r="H5" s="19"/>
      <c r="I5" s="46" t="b">
        <f t="shared" si="1"/>
        <v>0</v>
      </c>
    </row>
    <row r="6" spans="1:9" ht="25.5" x14ac:dyDescent="0.2">
      <c r="A6" s="48"/>
      <c r="B6" s="47" t="s">
        <v>250</v>
      </c>
      <c r="C6" s="21"/>
      <c r="D6" s="45" t="str">
        <f t="shared" si="0"/>
        <v>answer            y, n, or p</v>
      </c>
      <c r="E6" s="17"/>
      <c r="F6" s="16"/>
      <c r="G6" s="16"/>
      <c r="H6" s="19"/>
      <c r="I6" s="46" t="b">
        <f t="shared" si="1"/>
        <v>0</v>
      </c>
    </row>
    <row r="7" spans="1:9" ht="25.5" x14ac:dyDescent="0.2">
      <c r="A7" s="48"/>
      <c r="B7" s="47" t="s">
        <v>580</v>
      </c>
      <c r="C7" s="21"/>
      <c r="D7" s="45" t="str">
        <f t="shared" si="0"/>
        <v>answer            y, n, or p</v>
      </c>
      <c r="E7" s="17"/>
      <c r="F7" s="16"/>
      <c r="G7" s="16"/>
      <c r="H7" s="19"/>
      <c r="I7" s="46" t="b">
        <f t="shared" si="1"/>
        <v>0</v>
      </c>
    </row>
    <row r="8" spans="1:9" ht="25.5" x14ac:dyDescent="0.2">
      <c r="A8" s="48"/>
      <c r="B8" s="47" t="s">
        <v>581</v>
      </c>
      <c r="C8" s="21"/>
      <c r="D8" s="45" t="str">
        <f t="shared" si="0"/>
        <v>answer            y, n, or p</v>
      </c>
      <c r="E8" s="17"/>
      <c r="F8" s="16"/>
      <c r="G8" s="16"/>
      <c r="H8" s="19"/>
      <c r="I8" s="46" t="b">
        <f t="shared" si="1"/>
        <v>0</v>
      </c>
    </row>
    <row r="9" spans="1:9" ht="25.5" x14ac:dyDescent="0.2">
      <c r="A9" s="48"/>
      <c r="B9" s="47" t="s">
        <v>252</v>
      </c>
      <c r="C9" s="21"/>
      <c r="D9" s="45" t="str">
        <f t="shared" si="0"/>
        <v>answer            y, n, or p</v>
      </c>
      <c r="E9" s="17"/>
      <c r="F9" s="16"/>
      <c r="G9" s="16"/>
      <c r="H9" s="19"/>
      <c r="I9" s="46" t="b">
        <f t="shared" si="1"/>
        <v>0</v>
      </c>
    </row>
    <row r="10" spans="1:9" ht="35.450000000000003" customHeight="1" x14ac:dyDescent="0.2">
      <c r="A10" s="52"/>
      <c r="B10" s="47" t="s">
        <v>253</v>
      </c>
      <c r="C10" s="21"/>
      <c r="D10" s="45" t="str">
        <f t="shared" si="0"/>
        <v>answer            y, n, or p</v>
      </c>
      <c r="E10" s="17"/>
      <c r="F10" s="16"/>
      <c r="G10" s="16"/>
      <c r="H10" s="19"/>
      <c r="I10" s="46" t="b">
        <f t="shared" si="1"/>
        <v>0</v>
      </c>
    </row>
    <row r="11" spans="1:9" ht="15.75" x14ac:dyDescent="0.2">
      <c r="A11" s="122" t="s">
        <v>11</v>
      </c>
      <c r="B11" s="115"/>
      <c r="C11" s="38" t="s">
        <v>63</v>
      </c>
      <c r="D11" s="83"/>
      <c r="E11" s="40" t="s">
        <v>44</v>
      </c>
      <c r="F11" s="40" t="s">
        <v>45</v>
      </c>
      <c r="G11" s="40" t="s">
        <v>46</v>
      </c>
      <c r="H11" s="41" t="s">
        <v>47</v>
      </c>
      <c r="I11" s="46"/>
    </row>
    <row r="12" spans="1:9" ht="25.5" x14ac:dyDescent="0.2">
      <c r="A12" s="64" t="s">
        <v>248</v>
      </c>
      <c r="B12" s="77" t="s">
        <v>255</v>
      </c>
      <c r="C12" s="21"/>
      <c r="D12" s="45" t="str">
        <f t="shared" ref="D12:D19" si="2">IF(C12="","answer            y, n, or p", IF(C12="y","complete", "further action is required"))</f>
        <v>answer            y, n, or p</v>
      </c>
      <c r="E12" s="26"/>
      <c r="F12" s="26"/>
      <c r="G12" s="26"/>
      <c r="H12" s="26"/>
      <c r="I12" s="46" t="b">
        <f t="shared" ref="I12:I20" si="3">OR(C12="Y",C12="P",C12="N")</f>
        <v>0</v>
      </c>
    </row>
    <row r="13" spans="1:9" ht="25.5" x14ac:dyDescent="0.2">
      <c r="A13" s="48"/>
      <c r="B13" s="77" t="s">
        <v>582</v>
      </c>
      <c r="C13" s="21"/>
      <c r="D13" s="45" t="str">
        <f t="shared" si="2"/>
        <v>answer            y, n, or p</v>
      </c>
      <c r="E13" s="26"/>
      <c r="F13" s="26"/>
      <c r="G13" s="26"/>
      <c r="H13" s="26"/>
      <c r="I13" s="46" t="b">
        <f t="shared" si="3"/>
        <v>0</v>
      </c>
    </row>
    <row r="14" spans="1:9" ht="25.5" x14ac:dyDescent="0.2">
      <c r="A14" s="48"/>
      <c r="B14" s="77" t="s">
        <v>256</v>
      </c>
      <c r="C14" s="21"/>
      <c r="D14" s="45" t="str">
        <f t="shared" si="2"/>
        <v>answer            y, n, or p</v>
      </c>
      <c r="E14" s="26"/>
      <c r="F14" s="26"/>
      <c r="G14" s="26"/>
      <c r="H14" s="26"/>
      <c r="I14" s="46" t="b">
        <f t="shared" si="3"/>
        <v>0</v>
      </c>
    </row>
    <row r="15" spans="1:9" ht="30.6" customHeight="1" x14ac:dyDescent="0.2">
      <c r="A15" s="48"/>
      <c r="B15" s="47" t="s">
        <v>251</v>
      </c>
      <c r="C15" s="21"/>
      <c r="D15" s="45" t="str">
        <f t="shared" si="2"/>
        <v>answer            y, n, or p</v>
      </c>
      <c r="E15" s="26"/>
      <c r="F15" s="26"/>
      <c r="G15" s="26"/>
      <c r="H15" s="26"/>
      <c r="I15" s="46" t="b">
        <f t="shared" si="3"/>
        <v>0</v>
      </c>
    </row>
    <row r="16" spans="1:9" ht="25.5" x14ac:dyDescent="0.2">
      <c r="A16" s="48"/>
      <c r="B16" s="47" t="s">
        <v>581</v>
      </c>
      <c r="C16" s="21"/>
      <c r="D16" s="45" t="str">
        <f t="shared" si="2"/>
        <v>answer            y, n, or p</v>
      </c>
      <c r="E16" s="26"/>
      <c r="F16" s="26"/>
      <c r="G16" s="26"/>
      <c r="H16" s="26"/>
      <c r="I16" s="46" t="b">
        <f t="shared" si="3"/>
        <v>0</v>
      </c>
    </row>
    <row r="17" spans="1:9" ht="38.25" x14ac:dyDescent="0.2">
      <c r="A17" s="76"/>
      <c r="B17" s="47" t="s">
        <v>207</v>
      </c>
      <c r="C17" s="21"/>
      <c r="D17" s="45" t="str">
        <f t="shared" si="2"/>
        <v>answer            y, n, or p</v>
      </c>
      <c r="E17" s="26"/>
      <c r="F17" s="26"/>
      <c r="G17" s="26"/>
      <c r="H17" s="26"/>
      <c r="I17" s="46" t="b">
        <f t="shared" si="3"/>
        <v>0</v>
      </c>
    </row>
    <row r="18" spans="1:9" ht="29.45" customHeight="1" x14ac:dyDescent="0.2">
      <c r="A18" s="48"/>
      <c r="B18" s="47" t="s">
        <v>257</v>
      </c>
      <c r="C18" s="21"/>
      <c r="D18" s="45" t="str">
        <f t="shared" si="2"/>
        <v>answer            y, n, or p</v>
      </c>
      <c r="E18" s="26"/>
      <c r="F18" s="26"/>
      <c r="G18" s="26"/>
      <c r="H18" s="26"/>
      <c r="I18" s="46" t="b">
        <f t="shared" si="3"/>
        <v>0</v>
      </c>
    </row>
    <row r="19" spans="1:9" ht="29.45" customHeight="1" x14ac:dyDescent="0.2">
      <c r="A19" s="48"/>
      <c r="B19" s="47" t="s">
        <v>258</v>
      </c>
      <c r="C19" s="21"/>
      <c r="D19" s="45" t="str">
        <f t="shared" si="2"/>
        <v>answer            y, n, or p</v>
      </c>
      <c r="E19" s="26"/>
      <c r="F19" s="26"/>
      <c r="G19" s="26"/>
      <c r="H19" s="26"/>
      <c r="I19" s="46" t="b">
        <f t="shared" si="3"/>
        <v>0</v>
      </c>
    </row>
    <row r="20" spans="1:9" ht="29.45" customHeight="1" x14ac:dyDescent="0.2">
      <c r="A20" s="52"/>
      <c r="B20" s="47" t="s">
        <v>259</v>
      </c>
      <c r="C20" s="21"/>
      <c r="D20" s="45" t="str">
        <f>IF(C20="","answer            y, n, or p", IF(C20="y","complete", "further action is required"))</f>
        <v>answer            y, n, or p</v>
      </c>
      <c r="E20" s="26"/>
      <c r="F20" s="26"/>
      <c r="G20" s="26"/>
      <c r="H20" s="26"/>
      <c r="I20" s="46" t="b">
        <f t="shared" si="3"/>
        <v>0</v>
      </c>
    </row>
    <row r="21" spans="1:9" ht="15.75" x14ac:dyDescent="0.2">
      <c r="A21" s="114" t="s">
        <v>0</v>
      </c>
      <c r="B21" s="115"/>
      <c r="C21" s="38" t="s">
        <v>63</v>
      </c>
      <c r="D21" s="83"/>
      <c r="E21" s="40" t="s">
        <v>44</v>
      </c>
      <c r="F21" s="40" t="s">
        <v>45</v>
      </c>
      <c r="G21" s="40" t="s">
        <v>46</v>
      </c>
      <c r="H21" s="41" t="s">
        <v>47</v>
      </c>
      <c r="I21" s="46"/>
    </row>
    <row r="22" spans="1:9" ht="38.25" x14ac:dyDescent="0.2">
      <c r="A22" s="64" t="s">
        <v>248</v>
      </c>
      <c r="B22" s="47" t="s">
        <v>260</v>
      </c>
      <c r="C22" s="21"/>
      <c r="D22" s="45" t="str">
        <f>IF(C22="","answer            y, n, or p", IF(C22="y","complete", "further action is required"))</f>
        <v>answer            y, n, or p</v>
      </c>
      <c r="E22" s="16"/>
      <c r="F22" s="26"/>
      <c r="G22" s="26"/>
      <c r="H22" s="26"/>
      <c r="I22" s="46" t="b">
        <f>OR(C22="Y",C22="P",C22="N")</f>
        <v>0</v>
      </c>
    </row>
    <row r="23" spans="1:9" ht="25.5" x14ac:dyDescent="0.2">
      <c r="A23" s="48"/>
      <c r="B23" s="47" t="s">
        <v>261</v>
      </c>
      <c r="C23" s="21"/>
      <c r="D23" s="45" t="str">
        <f>IF(C23="","answer            y, n, or p", IF(C23="y","complete", "further action is required"))</f>
        <v>answer            y, n, or p</v>
      </c>
      <c r="E23" s="16"/>
      <c r="F23" s="26"/>
      <c r="G23" s="26"/>
      <c r="H23" s="26"/>
      <c r="I23" s="46" t="b">
        <f>OR(C23="Y",C23="P",C23="N")</f>
        <v>0</v>
      </c>
    </row>
    <row r="24" spans="1:9" ht="25.5" x14ac:dyDescent="0.2">
      <c r="A24" s="52"/>
      <c r="B24" s="47" t="s">
        <v>5</v>
      </c>
      <c r="C24" s="21"/>
      <c r="D24" s="45" t="str">
        <f>IF(C24="","answer            y, n, or p", IF(C24="y","complete", "further action is required"))</f>
        <v>answer            y, n, or p</v>
      </c>
      <c r="E24" s="16"/>
      <c r="F24" s="26"/>
      <c r="G24" s="26"/>
      <c r="H24" s="26"/>
      <c r="I24" s="46" t="b">
        <f>OR(C24="Y",C24="P",C24="N")</f>
        <v>0</v>
      </c>
    </row>
    <row r="25" spans="1:9" ht="15.75" x14ac:dyDescent="0.2">
      <c r="A25" s="118" t="s">
        <v>12</v>
      </c>
      <c r="B25" s="119"/>
      <c r="C25" s="38" t="s">
        <v>63</v>
      </c>
      <c r="D25" s="83"/>
      <c r="E25" s="40" t="s">
        <v>44</v>
      </c>
      <c r="F25" s="40" t="s">
        <v>45</v>
      </c>
      <c r="G25" s="40" t="s">
        <v>46</v>
      </c>
      <c r="H25" s="41" t="s">
        <v>47</v>
      </c>
      <c r="I25" s="46"/>
    </row>
    <row r="26" spans="1:9" ht="38.25" x14ac:dyDescent="0.2">
      <c r="A26" s="64" t="s">
        <v>248</v>
      </c>
      <c r="B26" s="47" t="s">
        <v>620</v>
      </c>
      <c r="C26" s="21"/>
      <c r="D26" s="45" t="str">
        <f>IF(C26="","answer            y, or n", IF(OR(C26="y"),"answer the following questions", "further action is required"))</f>
        <v>answer            y, or n</v>
      </c>
      <c r="E26" s="16"/>
      <c r="F26" s="26"/>
      <c r="G26" s="26"/>
      <c r="H26" s="26"/>
      <c r="I26" s="46" t="b">
        <f>OR(C26="Y",C26="N")</f>
        <v>0</v>
      </c>
    </row>
    <row r="27" spans="1:9" ht="26.45" customHeight="1" x14ac:dyDescent="0.2">
      <c r="A27" s="84"/>
      <c r="B27" s="47" t="s">
        <v>263</v>
      </c>
      <c r="C27" s="21"/>
      <c r="D27" s="45" t="str">
        <f>IF(C$26="n","skip this question",IF(C27="","answer            y or n", IF(OR(C27="y"),"complete", "further action is required")))</f>
        <v>answer            y or n</v>
      </c>
      <c r="E27" s="26"/>
      <c r="F27" s="26"/>
      <c r="G27" s="26"/>
      <c r="H27" s="26"/>
      <c r="I27" s="46" t="b">
        <f>OR(C$26="n",C27="Y",C27="P",C27="N")</f>
        <v>0</v>
      </c>
    </row>
    <row r="28" spans="1:9" ht="26.45" customHeight="1" x14ac:dyDescent="0.2">
      <c r="A28" s="70" t="s">
        <v>262</v>
      </c>
      <c r="B28" s="47" t="s">
        <v>264</v>
      </c>
      <c r="C28" s="21"/>
      <c r="D28" s="45" t="str">
        <f>IF(C$31="n","skip this question",IF(C28="","answer            y, n, or p",IF(C28="y","complete","further action is required")))</f>
        <v>answer            y, n, or p</v>
      </c>
      <c r="E28" s="16"/>
      <c r="F28" s="26"/>
      <c r="G28" s="26"/>
      <c r="H28" s="26"/>
      <c r="I28" s="46" t="b">
        <f>OR(C28="Y",C28="P",C28="N")</f>
        <v>0</v>
      </c>
    </row>
    <row r="29" spans="1:9" ht="26.45" customHeight="1" x14ac:dyDescent="0.2">
      <c r="A29" s="52"/>
      <c r="B29" s="47" t="s">
        <v>265</v>
      </c>
      <c r="C29" s="21"/>
      <c r="D29" s="45" t="str">
        <f>IF(C$31="n","skip this question",IF(C29="","answer            y, n, or p",IF(C29="y","complete","further action is required")))</f>
        <v>answer            y, n, or p</v>
      </c>
      <c r="E29" s="16"/>
      <c r="F29" s="26"/>
      <c r="G29" s="26"/>
      <c r="H29" s="26"/>
      <c r="I29" s="46" t="b">
        <f>OR(C29="Y",C29="P",C29="N")</f>
        <v>0</v>
      </c>
    </row>
    <row r="30" spans="1:9" ht="15.75" x14ac:dyDescent="0.2">
      <c r="A30" s="120" t="s">
        <v>13</v>
      </c>
      <c r="B30" s="121"/>
      <c r="C30" s="38" t="s">
        <v>63</v>
      </c>
      <c r="D30" s="83"/>
      <c r="E30" s="40" t="s">
        <v>44</v>
      </c>
      <c r="F30" s="40" t="s">
        <v>45</v>
      </c>
      <c r="G30" s="40" t="s">
        <v>46</v>
      </c>
      <c r="H30" s="41" t="s">
        <v>47</v>
      </c>
      <c r="I30" s="46"/>
    </row>
    <row r="31" spans="1:9" ht="38.25" x14ac:dyDescent="0.2">
      <c r="A31" s="65" t="s">
        <v>566</v>
      </c>
      <c r="B31" s="64" t="s">
        <v>567</v>
      </c>
      <c r="C31" s="21"/>
      <c r="D31" s="45" t="str">
        <f>IF(C31="","answer            y or n", IF(OR(C31="y"),"answer the following questions", "skip the following questions"))</f>
        <v>answer            y or n</v>
      </c>
      <c r="E31" s="15"/>
      <c r="F31" s="15"/>
      <c r="G31" s="15"/>
      <c r="H31" s="23"/>
      <c r="I31" s="46" t="b">
        <f>OR(C31="Y",C31="P",C31="N")</f>
        <v>0</v>
      </c>
    </row>
    <row r="32" spans="1:9" ht="38.25" x14ac:dyDescent="0.2">
      <c r="A32" s="64" t="s">
        <v>248</v>
      </c>
      <c r="B32" s="47" t="s">
        <v>266</v>
      </c>
      <c r="C32" s="21"/>
      <c r="D32" s="45" t="str">
        <f>IF(C$31="n","skip this question",IF(C32="","answer            y, n, or p",IF(C32="y","complete","further action is required")))</f>
        <v>answer            y, n, or p</v>
      </c>
      <c r="E32" s="26"/>
      <c r="F32" s="26"/>
      <c r="G32" s="26"/>
      <c r="H32" s="26"/>
      <c r="I32" s="46" t="b">
        <f>OR(C$31="n",C32="Y",C32="P",C32="N")</f>
        <v>0</v>
      </c>
    </row>
    <row r="33" spans="1:9" ht="25.5" x14ac:dyDescent="0.2">
      <c r="A33" s="48"/>
      <c r="B33" s="47" t="s">
        <v>700</v>
      </c>
      <c r="C33" s="21"/>
      <c r="D33" s="45" t="str">
        <f t="shared" ref="D33:D39" si="4">IF(C$31="n","skip this question",IF(C33="","answer            y, n, or p",IF(C33="y","complete","further action is required")))</f>
        <v>answer            y, n, or p</v>
      </c>
      <c r="E33" s="26"/>
      <c r="F33" s="26"/>
      <c r="G33" s="26"/>
      <c r="H33" s="26"/>
      <c r="I33" s="46" t="b">
        <f t="shared" ref="I33:I39" si="5">OR(C$31="n",C33="Y",C33="P",C33="N")</f>
        <v>0</v>
      </c>
    </row>
    <row r="34" spans="1:9" ht="25.5" x14ac:dyDescent="0.2">
      <c r="A34" s="52"/>
      <c r="B34" s="47" t="s">
        <v>267</v>
      </c>
      <c r="C34" s="21"/>
      <c r="D34" s="45" t="str">
        <f t="shared" si="4"/>
        <v>answer            y, n, or p</v>
      </c>
      <c r="E34" s="26"/>
      <c r="F34" s="26"/>
      <c r="G34" s="26"/>
      <c r="H34" s="26"/>
      <c r="I34" s="46" t="b">
        <f t="shared" si="5"/>
        <v>0</v>
      </c>
    </row>
    <row r="35" spans="1:9" ht="38.25" x14ac:dyDescent="0.2">
      <c r="A35" s="64" t="s">
        <v>262</v>
      </c>
      <c r="B35" s="47" t="s">
        <v>268</v>
      </c>
      <c r="C35" s="21"/>
      <c r="D35" s="45" t="str">
        <f t="shared" si="4"/>
        <v>answer            y, n, or p</v>
      </c>
      <c r="E35" s="26"/>
      <c r="F35" s="26"/>
      <c r="G35" s="26"/>
      <c r="H35" s="26"/>
      <c r="I35" s="46" t="b">
        <f t="shared" si="5"/>
        <v>0</v>
      </c>
    </row>
    <row r="36" spans="1:9" ht="38.25" x14ac:dyDescent="0.2">
      <c r="A36" s="48"/>
      <c r="B36" s="47" t="s">
        <v>269</v>
      </c>
      <c r="C36" s="21"/>
      <c r="D36" s="45" t="str">
        <f t="shared" si="4"/>
        <v>answer            y, n, or p</v>
      </c>
      <c r="E36" s="26"/>
      <c r="F36" s="26"/>
      <c r="G36" s="26"/>
      <c r="H36" s="26"/>
      <c r="I36" s="46" t="b">
        <f t="shared" si="5"/>
        <v>0</v>
      </c>
    </row>
    <row r="37" spans="1:9" ht="25.5" x14ac:dyDescent="0.2">
      <c r="A37" s="48"/>
      <c r="B37" s="47" t="s">
        <v>270</v>
      </c>
      <c r="C37" s="21"/>
      <c r="D37" s="45" t="str">
        <f t="shared" si="4"/>
        <v>answer            y, n, or p</v>
      </c>
      <c r="E37" s="26"/>
      <c r="F37" s="26"/>
      <c r="G37" s="26"/>
      <c r="H37" s="26"/>
      <c r="I37" s="46" t="b">
        <f t="shared" si="5"/>
        <v>0</v>
      </c>
    </row>
    <row r="38" spans="1:9" ht="25.5" x14ac:dyDescent="0.2">
      <c r="A38" s="48"/>
      <c r="B38" s="47" t="s">
        <v>271</v>
      </c>
      <c r="C38" s="21"/>
      <c r="D38" s="45" t="str">
        <f t="shared" si="4"/>
        <v>answer            y, n, or p</v>
      </c>
      <c r="E38" s="26"/>
      <c r="F38" s="26"/>
      <c r="G38" s="26"/>
      <c r="H38" s="26"/>
      <c r="I38" s="46" t="b">
        <f t="shared" si="5"/>
        <v>0</v>
      </c>
    </row>
    <row r="39" spans="1:9" ht="25.5" x14ac:dyDescent="0.2">
      <c r="A39" s="52"/>
      <c r="B39" s="47" t="s">
        <v>60</v>
      </c>
      <c r="C39" s="21"/>
      <c r="D39" s="45" t="str">
        <f t="shared" si="4"/>
        <v>answer            y, n, or p</v>
      </c>
      <c r="E39" s="26"/>
      <c r="F39" s="26"/>
      <c r="G39" s="26"/>
      <c r="H39" s="26"/>
      <c r="I39" s="46" t="b">
        <f t="shared" si="5"/>
        <v>0</v>
      </c>
    </row>
    <row r="40" spans="1:9" x14ac:dyDescent="0.2">
      <c r="A40" s="42"/>
      <c r="B40" s="42"/>
      <c r="C40" s="78"/>
      <c r="D40" s="85"/>
      <c r="E40" s="42"/>
      <c r="F40" s="46"/>
      <c r="G40" s="46"/>
      <c r="H40" s="46"/>
      <c r="I40" s="46" t="b">
        <f>AND(I3:I39)</f>
        <v>0</v>
      </c>
    </row>
    <row r="41" spans="1:9" x14ac:dyDescent="0.2">
      <c r="D41" s="5"/>
      <c r="E41" s="20"/>
    </row>
    <row r="42" spans="1:9" x14ac:dyDescent="0.2">
      <c r="D42" s="5"/>
      <c r="E42" s="20"/>
    </row>
    <row r="43" spans="1:9" x14ac:dyDescent="0.2">
      <c r="D43" s="5"/>
      <c r="E43" s="20"/>
    </row>
    <row r="44" spans="1:9" x14ac:dyDescent="0.2">
      <c r="D44" s="5"/>
      <c r="E44" s="20"/>
    </row>
    <row r="45" spans="1:9" x14ac:dyDescent="0.2">
      <c r="D45" s="5"/>
      <c r="E45" s="20"/>
    </row>
    <row r="46" spans="1:9" x14ac:dyDescent="0.2">
      <c r="D46" s="5"/>
      <c r="E46" s="20"/>
    </row>
    <row r="47" spans="1:9" x14ac:dyDescent="0.2">
      <c r="D47" s="5"/>
      <c r="E47" s="20"/>
    </row>
    <row r="48" spans="1:9" x14ac:dyDescent="0.2">
      <c r="D48" s="5"/>
    </row>
    <row r="49" spans="4:5" x14ac:dyDescent="0.2">
      <c r="D49" s="5"/>
    </row>
    <row r="50" spans="4:5" x14ac:dyDescent="0.2">
      <c r="D50" s="5"/>
    </row>
    <row r="51" spans="4:5" x14ac:dyDescent="0.2">
      <c r="D51" s="5"/>
    </row>
    <row r="52" spans="4:5" x14ac:dyDescent="0.2">
      <c r="D52" s="5"/>
    </row>
    <row r="53" spans="4:5" x14ac:dyDescent="0.2">
      <c r="D53" s="5"/>
    </row>
    <row r="54" spans="4:5" x14ac:dyDescent="0.2">
      <c r="D54" s="5"/>
    </row>
    <row r="55" spans="4:5" x14ac:dyDescent="0.2">
      <c r="D55" s="5"/>
      <c r="E55" s="20"/>
    </row>
    <row r="56" spans="4:5" x14ac:dyDescent="0.2">
      <c r="D56" s="5"/>
      <c r="E56" s="20"/>
    </row>
    <row r="57" spans="4:5" x14ac:dyDescent="0.2">
      <c r="D57" s="5"/>
      <c r="E57" s="20"/>
    </row>
    <row r="58" spans="4:5" x14ac:dyDescent="0.2">
      <c r="D58" s="5"/>
      <c r="E58" s="20"/>
    </row>
    <row r="59" spans="4:5" x14ac:dyDescent="0.2">
      <c r="D59" s="5"/>
      <c r="E59" s="20"/>
    </row>
    <row r="60" spans="4:5" x14ac:dyDescent="0.2">
      <c r="D60" s="5"/>
      <c r="E60" s="20"/>
    </row>
    <row r="61" spans="4:5" x14ac:dyDescent="0.2">
      <c r="D61" s="5"/>
    </row>
    <row r="62" spans="4:5" x14ac:dyDescent="0.2">
      <c r="D62" s="5"/>
    </row>
    <row r="63" spans="4:5" x14ac:dyDescent="0.2">
      <c r="D63" s="5"/>
      <c r="E63" s="20"/>
    </row>
    <row r="64" spans="4:5" x14ac:dyDescent="0.2">
      <c r="D64" s="5"/>
    </row>
    <row r="65" spans="4:5" x14ac:dyDescent="0.2">
      <c r="D65" s="5"/>
    </row>
    <row r="66" spans="4:5" x14ac:dyDescent="0.2">
      <c r="D66" s="5"/>
    </row>
    <row r="67" spans="4:5" x14ac:dyDescent="0.2">
      <c r="D67" s="5"/>
    </row>
    <row r="68" spans="4:5" x14ac:dyDescent="0.2">
      <c r="D68" s="5"/>
    </row>
    <row r="69" spans="4:5" x14ac:dyDescent="0.2">
      <c r="D69" s="5"/>
      <c r="E69" s="20"/>
    </row>
    <row r="70" spans="4:5" x14ac:dyDescent="0.2">
      <c r="D70" s="5"/>
      <c r="E70" s="20"/>
    </row>
    <row r="71" spans="4:5" x14ac:dyDescent="0.2">
      <c r="D71" s="5"/>
      <c r="E71" s="20"/>
    </row>
    <row r="72" spans="4:5" x14ac:dyDescent="0.2">
      <c r="D72" s="5"/>
      <c r="E72" s="20"/>
    </row>
    <row r="73" spans="4:5" x14ac:dyDescent="0.2">
      <c r="D73" s="5"/>
      <c r="E73" s="20"/>
    </row>
    <row r="74" spans="4:5" x14ac:dyDescent="0.2">
      <c r="D74" s="5"/>
    </row>
    <row r="75" spans="4:5" x14ac:dyDescent="0.2">
      <c r="D75" s="5"/>
    </row>
    <row r="76" spans="4:5" x14ac:dyDescent="0.2">
      <c r="D76" s="5"/>
    </row>
    <row r="77" spans="4:5" x14ac:dyDescent="0.2">
      <c r="D77" s="5"/>
    </row>
    <row r="78" spans="4:5" x14ac:dyDescent="0.2">
      <c r="D78" s="5"/>
    </row>
    <row r="79" spans="4:5" x14ac:dyDescent="0.2">
      <c r="D79" s="5"/>
    </row>
    <row r="80" spans="4:5" x14ac:dyDescent="0.2">
      <c r="D80" s="5"/>
    </row>
    <row r="81" spans="4:4" x14ac:dyDescent="0.2">
      <c r="D81" s="5"/>
    </row>
    <row r="82" spans="4:4" x14ac:dyDescent="0.2">
      <c r="D82" s="5"/>
    </row>
    <row r="83" spans="4:4" x14ac:dyDescent="0.2">
      <c r="D83" s="5"/>
    </row>
    <row r="84" spans="4:4" x14ac:dyDescent="0.2">
      <c r="D84" s="5"/>
    </row>
    <row r="85" spans="4:4" x14ac:dyDescent="0.2">
      <c r="D85" s="5"/>
    </row>
    <row r="86" spans="4:4" x14ac:dyDescent="0.2">
      <c r="D86" s="5"/>
    </row>
    <row r="87" spans="4:4" x14ac:dyDescent="0.2">
      <c r="D87" s="5"/>
    </row>
    <row r="88" spans="4:4" x14ac:dyDescent="0.2">
      <c r="D88" s="5"/>
    </row>
    <row r="89" spans="4:4" x14ac:dyDescent="0.2">
      <c r="D89" s="5"/>
    </row>
  </sheetData>
  <sheetProtection sheet="1" objects="1" scenarios="1" selectLockedCells="1"/>
  <mergeCells count="7">
    <mergeCell ref="D1:F1"/>
    <mergeCell ref="A25:B25"/>
    <mergeCell ref="A30:B30"/>
    <mergeCell ref="A11:B11"/>
    <mergeCell ref="A1:B1"/>
    <mergeCell ref="A2:B2"/>
    <mergeCell ref="A21:B21"/>
  </mergeCells>
  <conditionalFormatting sqref="D12:D18 D3:D10">
    <cfRule type="cellIs" dxfId="307" priority="133" operator="equal">
      <formula>#REF!</formula>
    </cfRule>
  </conditionalFormatting>
  <conditionalFormatting sqref="D20">
    <cfRule type="cellIs" dxfId="306" priority="132" operator="equal">
      <formula>#REF!</formula>
    </cfRule>
  </conditionalFormatting>
  <conditionalFormatting sqref="D22:D24">
    <cfRule type="cellIs" dxfId="305" priority="126" operator="equal">
      <formula>#REF!</formula>
    </cfRule>
  </conditionalFormatting>
  <conditionalFormatting sqref="C3:C10">
    <cfRule type="cellIs" priority="109" operator="equal">
      <formula>""""""</formula>
    </cfRule>
    <cfRule type="cellIs" dxfId="304" priority="110" operator="equal">
      <formula>"n"</formula>
    </cfRule>
    <cfRule type="cellIs" dxfId="303" priority="111" operator="equal">
      <formula>"p"</formula>
    </cfRule>
    <cfRule type="cellIs" dxfId="302" priority="112" operator="equal">
      <formula>"y"</formula>
    </cfRule>
  </conditionalFormatting>
  <conditionalFormatting sqref="C19">
    <cfRule type="cellIs" priority="105" operator="equal">
      <formula>""""""</formula>
    </cfRule>
    <cfRule type="cellIs" dxfId="301" priority="106" operator="equal">
      <formula>"n"</formula>
    </cfRule>
    <cfRule type="cellIs" dxfId="300" priority="107" operator="equal">
      <formula>"p"</formula>
    </cfRule>
    <cfRule type="cellIs" dxfId="299" priority="108" operator="equal">
      <formula>"y"</formula>
    </cfRule>
  </conditionalFormatting>
  <conditionalFormatting sqref="C12:C18">
    <cfRule type="cellIs" priority="85" operator="equal">
      <formula>""""""</formula>
    </cfRule>
    <cfRule type="cellIs" dxfId="298" priority="86" operator="equal">
      <formula>"n"</formula>
    </cfRule>
    <cfRule type="cellIs" dxfId="297" priority="87" operator="equal">
      <formula>"p"</formula>
    </cfRule>
    <cfRule type="cellIs" dxfId="296" priority="88" operator="equal">
      <formula>"y"</formula>
    </cfRule>
  </conditionalFormatting>
  <conditionalFormatting sqref="C20">
    <cfRule type="cellIs" priority="81" operator="equal">
      <formula>""""""</formula>
    </cfRule>
    <cfRule type="cellIs" dxfId="295" priority="82" operator="equal">
      <formula>"n"</formula>
    </cfRule>
    <cfRule type="cellIs" dxfId="294" priority="83" operator="equal">
      <formula>"p"</formula>
    </cfRule>
    <cfRule type="cellIs" dxfId="293" priority="84" operator="equal">
      <formula>"y"</formula>
    </cfRule>
  </conditionalFormatting>
  <conditionalFormatting sqref="C22:C24">
    <cfRule type="cellIs" priority="57" operator="equal">
      <formula>""""""</formula>
    </cfRule>
    <cfRule type="cellIs" dxfId="292" priority="58" operator="equal">
      <formula>"n"</formula>
    </cfRule>
    <cfRule type="cellIs" dxfId="291" priority="59" operator="equal">
      <formula>"p"</formula>
    </cfRule>
    <cfRule type="cellIs" dxfId="290" priority="60" operator="equal">
      <formula>"y"</formula>
    </cfRule>
  </conditionalFormatting>
  <conditionalFormatting sqref="D26">
    <cfRule type="cellIs" dxfId="289" priority="40" operator="equal">
      <formula>#REF!</formula>
    </cfRule>
  </conditionalFormatting>
  <conditionalFormatting sqref="D27">
    <cfRule type="cellIs" dxfId="288" priority="35" operator="equal">
      <formula>#REF!</formula>
    </cfRule>
  </conditionalFormatting>
  <conditionalFormatting sqref="D19">
    <cfRule type="cellIs" dxfId="287" priority="34" operator="equal">
      <formula>#REF!</formula>
    </cfRule>
  </conditionalFormatting>
  <conditionalFormatting sqref="D31">
    <cfRule type="cellIs" dxfId="286" priority="33" operator="equal">
      <formula>"skip the following questions"</formula>
    </cfRule>
  </conditionalFormatting>
  <conditionalFormatting sqref="C31">
    <cfRule type="cellIs" priority="30" operator="equal">
      <formula>""""""</formula>
    </cfRule>
    <cfRule type="cellIs" dxfId="285" priority="31" operator="equal">
      <formula>"n"</formula>
    </cfRule>
    <cfRule type="cellIs" dxfId="284" priority="32" operator="equal">
      <formula>"y"</formula>
    </cfRule>
  </conditionalFormatting>
  <conditionalFormatting sqref="C32">
    <cfRule type="cellIs" priority="26" operator="equal">
      <formula>""""""</formula>
    </cfRule>
    <cfRule type="cellIs" dxfId="283" priority="27" operator="equal">
      <formula>"n"</formula>
    </cfRule>
    <cfRule type="cellIs" dxfId="282" priority="28" operator="equal">
      <formula>"p"</formula>
    </cfRule>
    <cfRule type="cellIs" dxfId="281" priority="29" operator="equal">
      <formula>"y"</formula>
    </cfRule>
  </conditionalFormatting>
  <conditionalFormatting sqref="D32">
    <cfRule type="cellIs" dxfId="280" priority="25" operator="equal">
      <formula>"skip this question"</formula>
    </cfRule>
  </conditionalFormatting>
  <conditionalFormatting sqref="C33:C39">
    <cfRule type="cellIs" priority="16" operator="equal">
      <formula>""""""</formula>
    </cfRule>
    <cfRule type="cellIs" dxfId="279" priority="17" operator="equal">
      <formula>"n"</formula>
    </cfRule>
    <cfRule type="cellIs" dxfId="278" priority="18" operator="equal">
      <formula>"p"</formula>
    </cfRule>
    <cfRule type="cellIs" dxfId="277" priority="19" operator="equal">
      <formula>"y"</formula>
    </cfRule>
  </conditionalFormatting>
  <conditionalFormatting sqref="D33:D39">
    <cfRule type="cellIs" dxfId="276" priority="15" operator="equal">
      <formula>"skip this question"</formula>
    </cfRule>
  </conditionalFormatting>
  <conditionalFormatting sqref="D1:F1">
    <cfRule type="cellIs" dxfId="275" priority="14" operator="equal">
      <formula>"you have answered all the questions in this section"</formula>
    </cfRule>
  </conditionalFormatting>
  <conditionalFormatting sqref="C27">
    <cfRule type="cellIs" priority="10" operator="equal">
      <formula>""""""</formula>
    </cfRule>
    <cfRule type="cellIs" dxfId="274" priority="11" operator="equal">
      <formula>"n"</formula>
    </cfRule>
    <cfRule type="cellIs" dxfId="273" priority="12" operator="equal">
      <formula>"p"</formula>
    </cfRule>
    <cfRule type="cellIs" dxfId="272" priority="13" operator="equal">
      <formula>"y"</formula>
    </cfRule>
  </conditionalFormatting>
  <conditionalFormatting sqref="C28:C29">
    <cfRule type="cellIs" priority="6" operator="equal">
      <formula>""""""</formula>
    </cfRule>
    <cfRule type="cellIs" dxfId="271" priority="7" operator="equal">
      <formula>"n"</formula>
    </cfRule>
    <cfRule type="cellIs" dxfId="270" priority="8" operator="equal">
      <formula>"p"</formula>
    </cfRule>
    <cfRule type="cellIs" dxfId="269" priority="9" operator="equal">
      <formula>"y"</formula>
    </cfRule>
  </conditionalFormatting>
  <conditionalFormatting sqref="C26">
    <cfRule type="cellIs" priority="2" operator="equal">
      <formula>""""""</formula>
    </cfRule>
    <cfRule type="cellIs" dxfId="268" priority="3" operator="equal">
      <formula>"n"</formula>
    </cfRule>
    <cfRule type="cellIs" dxfId="267" priority="4" operator="equal">
      <formula>"p"</formula>
    </cfRule>
    <cfRule type="cellIs" dxfId="266" priority="5" operator="equal">
      <formula>"y"</formula>
    </cfRule>
  </conditionalFormatting>
  <conditionalFormatting sqref="D28:D29">
    <cfRule type="cellIs" dxfId="265" priority="1" operator="equal">
      <formula>"skip this question"</formula>
    </cfRule>
  </conditionalFormatting>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controls!$B$2:$B$4</xm:f>
          </x14:formula1>
          <xm:sqref>C3:C10 C12:C18 C20 C22:C24 C32:C39</xm:sqref>
        </x14:dataValidation>
        <x14:dataValidation type="list" allowBlank="1" showInputMessage="1" showErrorMessage="1">
          <x14:formula1>
            <xm:f>controls!$B$2:$B$5</xm:f>
          </x14:formula1>
          <xm:sqref>C19</xm:sqref>
        </x14:dataValidation>
        <x14:dataValidation type="list" allowBlank="1" showInputMessage="1" showErrorMessage="1">
          <x14:formula1>
            <xm:f>controls!$B$2:$B$3</xm:f>
          </x14:formula1>
          <xm:sqref>C31 C26:C29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workbookViewId="0">
      <pane ySplit="1" topLeftCell="A2" activePane="bottomLeft" state="frozen"/>
      <selection pane="bottomLeft" activeCell="C3" sqref="C3"/>
    </sheetView>
  </sheetViews>
  <sheetFormatPr defaultColWidth="8.85546875" defaultRowHeight="14.25" x14ac:dyDescent="0.2"/>
  <cols>
    <col min="1" max="1" width="40.42578125" style="3" customWidth="1"/>
    <col min="2" max="2" width="51.85546875" style="3" customWidth="1"/>
    <col min="3" max="3" width="9.7109375" style="3" customWidth="1"/>
    <col min="4" max="4" width="13.7109375" style="10" customWidth="1"/>
    <col min="5" max="5" width="35.7109375" style="7" customWidth="1"/>
    <col min="6" max="6" width="15.7109375" style="7" customWidth="1"/>
    <col min="7" max="8" width="12.7109375" style="7" customWidth="1"/>
    <col min="9" max="9" width="8.85546875" style="7" hidden="1" customWidth="1"/>
    <col min="10" max="10" width="8.85546875" style="7"/>
    <col min="11" max="11" width="36.28515625" style="7" customWidth="1"/>
    <col min="12" max="16384" width="8.85546875" style="7"/>
  </cols>
  <sheetData>
    <row r="1" spans="1:9" s="2" customFormat="1" ht="16.899999999999999" customHeight="1" x14ac:dyDescent="0.25">
      <c r="A1" s="113" t="s">
        <v>14</v>
      </c>
      <c r="B1" s="113"/>
      <c r="C1" s="37"/>
      <c r="D1" s="112" t="str">
        <f>IF(I60,"you have answered all the questions in this section","the assessment is not complete")</f>
        <v>the assessment is not complete</v>
      </c>
      <c r="E1" s="112"/>
      <c r="F1" s="112"/>
      <c r="G1" s="37"/>
      <c r="H1" s="37"/>
      <c r="I1" s="37"/>
    </row>
    <row r="2" spans="1:9" s="3" customFormat="1" ht="15.75" x14ac:dyDescent="0.25">
      <c r="A2" s="116" t="s">
        <v>15</v>
      </c>
      <c r="B2" s="117"/>
      <c r="C2" s="38" t="s">
        <v>63</v>
      </c>
      <c r="D2" s="39"/>
      <c r="E2" s="40" t="s">
        <v>44</v>
      </c>
      <c r="F2" s="40" t="s">
        <v>45</v>
      </c>
      <c r="G2" s="40" t="s">
        <v>46</v>
      </c>
      <c r="H2" s="41" t="s">
        <v>47</v>
      </c>
      <c r="I2" s="42"/>
    </row>
    <row r="3" spans="1:9" s="3" customFormat="1" ht="41.45" customHeight="1" x14ac:dyDescent="0.25">
      <c r="A3" s="64" t="s">
        <v>1</v>
      </c>
      <c r="B3" s="65" t="s">
        <v>275</v>
      </c>
      <c r="C3" s="21"/>
      <c r="D3" s="45" t="str">
        <f>IF(C3="","answer            y, or n", IF(OR(C3="y"),"answer the following questions", "Define a Navigation Plan"))</f>
        <v>answer            y, or n</v>
      </c>
      <c r="E3" s="15"/>
      <c r="F3" s="15"/>
      <c r="G3" s="15"/>
      <c r="H3" s="23"/>
      <c r="I3" s="42" t="b">
        <f>OR(C3="Y",C3="n")</f>
        <v>0</v>
      </c>
    </row>
    <row r="4" spans="1:9" s="3" customFormat="1" ht="27.6" customHeight="1" x14ac:dyDescent="0.25">
      <c r="A4" s="64" t="s">
        <v>272</v>
      </c>
      <c r="B4" s="66" t="s">
        <v>276</v>
      </c>
      <c r="C4" s="21"/>
      <c r="D4" s="45" t="str">
        <f>IF(C$3="n","further action is required",IF(C4="","answer            y or n", IF(OR(C4="y"),"complete", "further action is required")))</f>
        <v>answer            y or n</v>
      </c>
      <c r="E4" s="15"/>
      <c r="F4" s="15"/>
      <c r="G4" s="15"/>
      <c r="H4" s="23"/>
      <c r="I4" s="42" t="b">
        <f>OR(C4="Y",C4="n",C$3="N")</f>
        <v>0</v>
      </c>
    </row>
    <row r="5" spans="1:9" s="3" customFormat="1" ht="27.6" customHeight="1" x14ac:dyDescent="0.25">
      <c r="A5" s="67"/>
      <c r="B5" s="66" t="s">
        <v>277</v>
      </c>
      <c r="C5" s="21"/>
      <c r="D5" s="45" t="str">
        <f t="shared" ref="D5:D11" si="0">IF(C$3="n","further action is required",IF(C5="","answer            y or n", IF(OR(C5="y"),"complete", "further action is required")))</f>
        <v>answer            y or n</v>
      </c>
      <c r="E5" s="15"/>
      <c r="F5" s="15"/>
      <c r="G5" s="15"/>
      <c r="H5" s="23"/>
      <c r="I5" s="42" t="b">
        <f t="shared" ref="I5:I11" si="1">OR(C5="Y",C5="n",C$3="N")</f>
        <v>0</v>
      </c>
    </row>
    <row r="6" spans="1:9" s="3" customFormat="1" ht="27.6" customHeight="1" x14ac:dyDescent="0.25">
      <c r="A6" s="67"/>
      <c r="B6" s="66" t="s">
        <v>278</v>
      </c>
      <c r="C6" s="21"/>
      <c r="D6" s="45" t="str">
        <f t="shared" si="0"/>
        <v>answer            y or n</v>
      </c>
      <c r="E6" s="15"/>
      <c r="F6" s="15"/>
      <c r="G6" s="15"/>
      <c r="H6" s="23"/>
      <c r="I6" s="42" t="b">
        <f t="shared" si="1"/>
        <v>0</v>
      </c>
    </row>
    <row r="7" spans="1:9" s="3" customFormat="1" ht="27.6" customHeight="1" x14ac:dyDescent="0.25">
      <c r="A7" s="67"/>
      <c r="B7" s="66" t="s">
        <v>279</v>
      </c>
      <c r="C7" s="21"/>
      <c r="D7" s="45" t="str">
        <f t="shared" si="0"/>
        <v>answer            y or n</v>
      </c>
      <c r="E7" s="15"/>
      <c r="F7" s="15"/>
      <c r="G7" s="15"/>
      <c r="H7" s="23"/>
      <c r="I7" s="42" t="b">
        <f t="shared" si="1"/>
        <v>0</v>
      </c>
    </row>
    <row r="8" spans="1:9" s="3" customFormat="1" ht="27.6" customHeight="1" x14ac:dyDescent="0.25">
      <c r="A8" s="67"/>
      <c r="B8" s="66" t="s">
        <v>280</v>
      </c>
      <c r="C8" s="21"/>
      <c r="D8" s="45" t="str">
        <f t="shared" si="0"/>
        <v>answer            y or n</v>
      </c>
      <c r="E8" s="15"/>
      <c r="F8" s="15"/>
      <c r="G8" s="15"/>
      <c r="H8" s="23"/>
      <c r="I8" s="42" t="b">
        <f t="shared" si="1"/>
        <v>0</v>
      </c>
    </row>
    <row r="9" spans="1:9" s="3" customFormat="1" ht="27.6" customHeight="1" x14ac:dyDescent="0.25">
      <c r="A9" s="67"/>
      <c r="B9" s="66" t="s">
        <v>281</v>
      </c>
      <c r="C9" s="21"/>
      <c r="D9" s="45" t="str">
        <f t="shared" si="0"/>
        <v>answer            y or n</v>
      </c>
      <c r="E9" s="15"/>
      <c r="F9" s="15"/>
      <c r="G9" s="15"/>
      <c r="H9" s="23"/>
      <c r="I9" s="42" t="b">
        <f t="shared" si="1"/>
        <v>0</v>
      </c>
    </row>
    <row r="10" spans="1:9" s="3" customFormat="1" ht="27.6" customHeight="1" x14ac:dyDescent="0.25">
      <c r="A10" s="68"/>
      <c r="B10" s="66" t="s">
        <v>282</v>
      </c>
      <c r="C10" s="21"/>
      <c r="D10" s="45" t="str">
        <f t="shared" si="0"/>
        <v>answer            y or n</v>
      </c>
      <c r="E10" s="15"/>
      <c r="F10" s="15"/>
      <c r="G10" s="15"/>
      <c r="H10" s="23"/>
      <c r="I10" s="42" t="b">
        <f t="shared" si="1"/>
        <v>0</v>
      </c>
    </row>
    <row r="11" spans="1:9" s="3" customFormat="1" ht="27.6" customHeight="1" x14ac:dyDescent="0.25">
      <c r="A11" s="69" t="s">
        <v>1</v>
      </c>
      <c r="B11" s="66" t="s">
        <v>283</v>
      </c>
      <c r="C11" s="21"/>
      <c r="D11" s="45" t="str">
        <f t="shared" si="0"/>
        <v>answer            y or n</v>
      </c>
      <c r="E11" s="15"/>
      <c r="F11" s="15"/>
      <c r="G11" s="15"/>
      <c r="H11" s="23"/>
      <c r="I11" s="42" t="b">
        <f t="shared" si="1"/>
        <v>0</v>
      </c>
    </row>
    <row r="12" spans="1:9" s="3" customFormat="1" ht="27.6" customHeight="1" x14ac:dyDescent="0.25">
      <c r="A12" s="70" t="s">
        <v>1</v>
      </c>
      <c r="B12" s="66" t="s">
        <v>284</v>
      </c>
      <c r="C12" s="21"/>
      <c r="D12" s="45" t="str">
        <f t="shared" ref="D12:D21" si="2">IF(C12="","answer            y, n, or p", IF(C12="y","complete", "further action is required"))</f>
        <v>answer            y, n, or p</v>
      </c>
      <c r="E12" s="15"/>
      <c r="F12" s="15"/>
      <c r="G12" s="15"/>
      <c r="H12" s="23"/>
      <c r="I12" s="42" t="b">
        <f>OR(C12="Y",C12="n",C12="P")</f>
        <v>0</v>
      </c>
    </row>
    <row r="13" spans="1:9" s="3" customFormat="1" ht="27.6" customHeight="1" x14ac:dyDescent="0.25">
      <c r="A13" s="67"/>
      <c r="B13" s="66" t="s">
        <v>285</v>
      </c>
      <c r="C13" s="21"/>
      <c r="D13" s="45" t="str">
        <f t="shared" si="2"/>
        <v>answer            y, n, or p</v>
      </c>
      <c r="E13" s="15"/>
      <c r="F13" s="15"/>
      <c r="G13" s="15"/>
      <c r="H13" s="23"/>
      <c r="I13" s="42" t="b">
        <f t="shared" ref="I13:I34" si="3">OR(C13="Y",C13="n",C13="P")</f>
        <v>0</v>
      </c>
    </row>
    <row r="14" spans="1:9" s="3" customFormat="1" ht="27.6" customHeight="1" x14ac:dyDescent="0.25">
      <c r="A14" s="67"/>
      <c r="B14" s="66" t="s">
        <v>286</v>
      </c>
      <c r="C14" s="21"/>
      <c r="D14" s="45" t="str">
        <f t="shared" si="2"/>
        <v>answer            y, n, or p</v>
      </c>
      <c r="E14" s="15"/>
      <c r="F14" s="15"/>
      <c r="G14" s="15"/>
      <c r="H14" s="23"/>
      <c r="I14" s="42" t="b">
        <f t="shared" si="3"/>
        <v>0</v>
      </c>
    </row>
    <row r="15" spans="1:9" s="3" customFormat="1" ht="27.6" customHeight="1" x14ac:dyDescent="0.25">
      <c r="A15" s="67"/>
      <c r="B15" s="66" t="s">
        <v>287</v>
      </c>
      <c r="C15" s="21"/>
      <c r="D15" s="45" t="str">
        <f t="shared" si="2"/>
        <v>answer            y, n, or p</v>
      </c>
      <c r="E15" s="15"/>
      <c r="F15" s="15"/>
      <c r="G15" s="15"/>
      <c r="H15" s="23"/>
      <c r="I15" s="42" t="b">
        <f t="shared" si="3"/>
        <v>0</v>
      </c>
    </row>
    <row r="16" spans="1:9" s="3" customFormat="1" ht="27.6" customHeight="1" x14ac:dyDescent="0.25">
      <c r="A16" s="68"/>
      <c r="B16" s="66" t="s">
        <v>288</v>
      </c>
      <c r="C16" s="21"/>
      <c r="D16" s="45" t="str">
        <f t="shared" si="2"/>
        <v>answer            y, n, or p</v>
      </c>
      <c r="E16" s="15"/>
      <c r="F16" s="15"/>
      <c r="G16" s="15"/>
      <c r="H16" s="23"/>
      <c r="I16" s="42" t="b">
        <f t="shared" si="3"/>
        <v>0</v>
      </c>
    </row>
    <row r="17" spans="1:9" s="3" customFormat="1" ht="27.6" customHeight="1" x14ac:dyDescent="0.25">
      <c r="A17" s="70" t="s">
        <v>273</v>
      </c>
      <c r="B17" s="66" t="s">
        <v>299</v>
      </c>
      <c r="C17" s="21"/>
      <c r="D17" s="45" t="str">
        <f t="shared" si="2"/>
        <v>answer            y, n, or p</v>
      </c>
      <c r="E17" s="15"/>
      <c r="F17" s="15"/>
      <c r="G17" s="15"/>
      <c r="H17" s="23"/>
      <c r="I17" s="42" t="b">
        <f t="shared" si="3"/>
        <v>0</v>
      </c>
    </row>
    <row r="18" spans="1:9" s="3" customFormat="1" ht="27.6" customHeight="1" x14ac:dyDescent="0.25">
      <c r="A18" s="67"/>
      <c r="B18" s="66" t="s">
        <v>298</v>
      </c>
      <c r="C18" s="21"/>
      <c r="D18" s="45" t="str">
        <f t="shared" si="2"/>
        <v>answer            y, n, or p</v>
      </c>
      <c r="E18" s="15"/>
      <c r="F18" s="15"/>
      <c r="G18" s="15"/>
      <c r="H18" s="23"/>
      <c r="I18" s="42" t="b">
        <f t="shared" si="3"/>
        <v>0</v>
      </c>
    </row>
    <row r="19" spans="1:9" s="3" customFormat="1" ht="27.6" customHeight="1" x14ac:dyDescent="0.25">
      <c r="A19" s="67"/>
      <c r="B19" s="66" t="s">
        <v>300</v>
      </c>
      <c r="C19" s="21"/>
      <c r="D19" s="45" t="str">
        <f t="shared" si="2"/>
        <v>answer            y, n, or p</v>
      </c>
      <c r="E19" s="15"/>
      <c r="F19" s="15"/>
      <c r="G19" s="15"/>
      <c r="H19" s="23"/>
      <c r="I19" s="42" t="b">
        <f t="shared" si="3"/>
        <v>0</v>
      </c>
    </row>
    <row r="20" spans="1:9" s="3" customFormat="1" ht="27.6" customHeight="1" x14ac:dyDescent="0.25">
      <c r="A20" s="67"/>
      <c r="B20" s="66" t="s">
        <v>301</v>
      </c>
      <c r="C20" s="21"/>
      <c r="D20" s="45" t="str">
        <f t="shared" si="2"/>
        <v>answer            y, n, or p</v>
      </c>
      <c r="E20" s="15"/>
      <c r="F20" s="15"/>
      <c r="G20" s="15"/>
      <c r="H20" s="23"/>
      <c r="I20" s="42" t="b">
        <f t="shared" si="3"/>
        <v>0</v>
      </c>
    </row>
    <row r="21" spans="1:9" s="3" customFormat="1" ht="27.6" customHeight="1" x14ac:dyDescent="0.25">
      <c r="A21" s="67"/>
      <c r="B21" s="66" t="s">
        <v>302</v>
      </c>
      <c r="C21" s="21"/>
      <c r="D21" s="45" t="str">
        <f t="shared" si="2"/>
        <v>answer            y, n, or p</v>
      </c>
      <c r="E21" s="15"/>
      <c r="F21" s="15"/>
      <c r="G21" s="15"/>
      <c r="H21" s="23"/>
      <c r="I21" s="42" t="b">
        <f t="shared" si="3"/>
        <v>0</v>
      </c>
    </row>
    <row r="22" spans="1:9" ht="51" x14ac:dyDescent="0.2">
      <c r="A22" s="51"/>
      <c r="B22" s="47" t="s">
        <v>303</v>
      </c>
      <c r="C22" s="21"/>
      <c r="D22" s="45" t="str">
        <f t="shared" ref="D22:D34" si="4">IF(C22="","answer            y, n, or p", IF(C22="y","complete", "further action is required"))</f>
        <v>answer            y, n, or p</v>
      </c>
      <c r="E22" s="24"/>
      <c r="F22" s="24"/>
      <c r="G22" s="24"/>
      <c r="H22" s="24"/>
      <c r="I22" s="42" t="b">
        <f t="shared" si="3"/>
        <v>0</v>
      </c>
    </row>
    <row r="23" spans="1:9" ht="25.5" x14ac:dyDescent="0.2">
      <c r="A23" s="48"/>
      <c r="B23" s="47" t="s">
        <v>523</v>
      </c>
      <c r="C23" s="21"/>
      <c r="D23" s="45" t="str">
        <f t="shared" si="4"/>
        <v>answer            y, n, or p</v>
      </c>
      <c r="E23" s="24"/>
      <c r="F23" s="24"/>
      <c r="G23" s="24"/>
      <c r="H23" s="24"/>
      <c r="I23" s="42" t="b">
        <f t="shared" si="3"/>
        <v>0</v>
      </c>
    </row>
    <row r="24" spans="1:9" ht="25.5" x14ac:dyDescent="0.2">
      <c r="A24" s="52"/>
      <c r="B24" s="47" t="s">
        <v>304</v>
      </c>
      <c r="C24" s="21"/>
      <c r="D24" s="45" t="str">
        <f t="shared" si="4"/>
        <v>answer            y, n, or p</v>
      </c>
      <c r="E24" s="24"/>
      <c r="F24" s="24"/>
      <c r="G24" s="24"/>
      <c r="H24" s="24"/>
      <c r="I24" s="42" t="b">
        <f t="shared" si="3"/>
        <v>0</v>
      </c>
    </row>
    <row r="25" spans="1:9" ht="25.5" x14ac:dyDescent="0.2">
      <c r="A25" s="51" t="s">
        <v>274</v>
      </c>
      <c r="B25" s="47" t="s">
        <v>305</v>
      </c>
      <c r="C25" s="21"/>
      <c r="D25" s="45" t="str">
        <f t="shared" si="4"/>
        <v>answer            y, n, or p</v>
      </c>
      <c r="E25" s="24"/>
      <c r="F25" s="24"/>
      <c r="G25" s="24"/>
      <c r="H25" s="24"/>
      <c r="I25" s="42" t="b">
        <f t="shared" si="3"/>
        <v>0</v>
      </c>
    </row>
    <row r="26" spans="1:9" ht="25.5" x14ac:dyDescent="0.2">
      <c r="A26" s="48"/>
      <c r="B26" s="47" t="s">
        <v>306</v>
      </c>
      <c r="C26" s="21"/>
      <c r="D26" s="45" t="str">
        <f t="shared" si="4"/>
        <v>answer            y, n, or p</v>
      </c>
      <c r="E26" s="24"/>
      <c r="F26" s="24"/>
      <c r="G26" s="24"/>
      <c r="H26" s="24"/>
      <c r="I26" s="42" t="b">
        <f t="shared" si="3"/>
        <v>0</v>
      </c>
    </row>
    <row r="27" spans="1:9" ht="25.5" x14ac:dyDescent="0.2">
      <c r="A27" s="48"/>
      <c r="B27" s="47" t="s">
        <v>307</v>
      </c>
      <c r="C27" s="21"/>
      <c r="D27" s="45" t="str">
        <f t="shared" si="4"/>
        <v>answer            y, n, or p</v>
      </c>
      <c r="E27" s="24"/>
      <c r="F27" s="24"/>
      <c r="G27" s="24"/>
      <c r="H27" s="24"/>
      <c r="I27" s="42" t="b">
        <f t="shared" si="3"/>
        <v>0</v>
      </c>
    </row>
    <row r="28" spans="1:9" ht="25.5" x14ac:dyDescent="0.2">
      <c r="A28" s="48"/>
      <c r="B28" s="47" t="s">
        <v>526</v>
      </c>
      <c r="C28" s="21"/>
      <c r="D28" s="45" t="str">
        <f t="shared" si="4"/>
        <v>answer            y, n, or p</v>
      </c>
      <c r="E28" s="24"/>
      <c r="F28" s="24"/>
      <c r="G28" s="24"/>
      <c r="H28" s="24"/>
      <c r="I28" s="42" t="b">
        <f t="shared" si="3"/>
        <v>0</v>
      </c>
    </row>
    <row r="29" spans="1:9" ht="38.25" x14ac:dyDescent="0.2">
      <c r="A29" s="48"/>
      <c r="B29" s="47" t="s">
        <v>308</v>
      </c>
      <c r="C29" s="21"/>
      <c r="D29" s="45" t="str">
        <f t="shared" si="4"/>
        <v>answer            y, n, or p</v>
      </c>
      <c r="E29" s="24"/>
      <c r="F29" s="24"/>
      <c r="G29" s="24"/>
      <c r="H29" s="24"/>
      <c r="I29" s="42" t="b">
        <f t="shared" si="3"/>
        <v>0</v>
      </c>
    </row>
    <row r="30" spans="1:9" ht="25.5" x14ac:dyDescent="0.2">
      <c r="A30" s="48"/>
      <c r="B30" s="47" t="s">
        <v>301</v>
      </c>
      <c r="C30" s="21"/>
      <c r="D30" s="45" t="str">
        <f t="shared" si="4"/>
        <v>answer            y, n, or p</v>
      </c>
      <c r="E30" s="24"/>
      <c r="F30" s="24"/>
      <c r="G30" s="24"/>
      <c r="H30" s="24"/>
      <c r="I30" s="42" t="b">
        <f t="shared" si="3"/>
        <v>0</v>
      </c>
    </row>
    <row r="31" spans="1:9" ht="63.75" x14ac:dyDescent="0.2">
      <c r="A31" s="48"/>
      <c r="B31" s="47" t="s">
        <v>309</v>
      </c>
      <c r="C31" s="21"/>
      <c r="D31" s="45" t="str">
        <f t="shared" si="4"/>
        <v>answer            y, n, or p</v>
      </c>
      <c r="E31" s="24"/>
      <c r="F31" s="24"/>
      <c r="G31" s="24"/>
      <c r="H31" s="24"/>
      <c r="I31" s="42" t="b">
        <f t="shared" si="3"/>
        <v>0</v>
      </c>
    </row>
    <row r="32" spans="1:9" ht="25.5" x14ac:dyDescent="0.2">
      <c r="A32" s="48"/>
      <c r="B32" s="47" t="s">
        <v>304</v>
      </c>
      <c r="C32" s="21"/>
      <c r="D32" s="45" t="str">
        <f t="shared" si="4"/>
        <v>answer            y, n, or p</v>
      </c>
      <c r="E32" s="24"/>
      <c r="F32" s="24"/>
      <c r="G32" s="24"/>
      <c r="H32" s="24"/>
      <c r="I32" s="42" t="b">
        <f t="shared" si="3"/>
        <v>0</v>
      </c>
    </row>
    <row r="33" spans="1:9" ht="25.5" x14ac:dyDescent="0.2">
      <c r="A33" s="54"/>
      <c r="B33" s="55" t="s">
        <v>310</v>
      </c>
      <c r="C33" s="21"/>
      <c r="D33" s="45" t="str">
        <f t="shared" si="4"/>
        <v>answer            y, n, or p</v>
      </c>
      <c r="E33" s="24"/>
      <c r="F33" s="24"/>
      <c r="G33" s="24"/>
      <c r="H33" s="24"/>
      <c r="I33" s="42" t="b">
        <f t="shared" si="3"/>
        <v>0</v>
      </c>
    </row>
    <row r="34" spans="1:9" ht="25.5" x14ac:dyDescent="0.2">
      <c r="A34" s="52"/>
      <c r="B34" s="47" t="s">
        <v>523</v>
      </c>
      <c r="C34" s="21"/>
      <c r="D34" s="45" t="str">
        <f t="shared" si="4"/>
        <v>answer            y, n, or p</v>
      </c>
      <c r="E34" s="24"/>
      <c r="F34" s="24"/>
      <c r="G34" s="24"/>
      <c r="H34" s="24"/>
      <c r="I34" s="42" t="b">
        <f t="shared" si="3"/>
        <v>0</v>
      </c>
    </row>
    <row r="35" spans="1:9" s="3" customFormat="1" ht="15.75" x14ac:dyDescent="0.25">
      <c r="A35" s="116" t="s">
        <v>16</v>
      </c>
      <c r="B35" s="117"/>
      <c r="C35" s="38" t="s">
        <v>63</v>
      </c>
      <c r="D35" s="39"/>
      <c r="E35" s="40" t="s">
        <v>44</v>
      </c>
      <c r="F35" s="40" t="s">
        <v>45</v>
      </c>
      <c r="G35" s="40" t="s">
        <v>46</v>
      </c>
      <c r="H35" s="41" t="s">
        <v>47</v>
      </c>
      <c r="I35" s="42"/>
    </row>
    <row r="36" spans="1:9" s="3" customFormat="1" ht="45.6" customHeight="1" x14ac:dyDescent="0.25">
      <c r="A36" s="60" t="s">
        <v>511</v>
      </c>
      <c r="B36" s="60" t="s">
        <v>512</v>
      </c>
      <c r="C36" s="21"/>
      <c r="D36" s="45" t="str">
        <f>IF(C36="","answer            y or n", IF(OR(C36="y"),"answer the following questions", "skip the following questions"))</f>
        <v>answer            y or n</v>
      </c>
      <c r="E36" s="15"/>
      <c r="F36" s="15"/>
      <c r="G36" s="15"/>
      <c r="H36" s="23"/>
      <c r="I36" s="42" t="b">
        <f>OR(C36="Y",C36="n")</f>
        <v>0</v>
      </c>
    </row>
    <row r="37" spans="1:9" ht="25.5" x14ac:dyDescent="0.2">
      <c r="A37" s="64" t="s">
        <v>1</v>
      </c>
      <c r="B37" s="47" t="s">
        <v>290</v>
      </c>
      <c r="C37" s="21"/>
      <c r="D37" s="45" t="str">
        <f>IF(C$36="n","skip this question",IF(C37="","answer            y, n, or p",IF(C37="y","complete","further action is required")))</f>
        <v>answer            y, n, or p</v>
      </c>
      <c r="E37" s="24"/>
      <c r="F37" s="24"/>
      <c r="G37" s="24"/>
      <c r="H37" s="24"/>
      <c r="I37" s="42" t="b">
        <f t="shared" ref="I37:I59" si="5">OR(C37="Y",C37="n",C37="P")</f>
        <v>0</v>
      </c>
    </row>
    <row r="38" spans="1:9" ht="25.5" x14ac:dyDescent="0.2">
      <c r="A38" s="48"/>
      <c r="B38" s="47" t="s">
        <v>291</v>
      </c>
      <c r="C38" s="21"/>
      <c r="D38" s="45" t="str">
        <f t="shared" ref="D38:D59" si="6">IF(C$36="n","skip this question",IF(C38="","answer            y, n, or p",IF(C38="y","complete","further action is required")))</f>
        <v>answer            y, n, or p</v>
      </c>
      <c r="E38" s="24"/>
      <c r="F38" s="24"/>
      <c r="G38" s="24"/>
      <c r="H38" s="24"/>
      <c r="I38" s="42" t="b">
        <f t="shared" si="5"/>
        <v>0</v>
      </c>
    </row>
    <row r="39" spans="1:9" ht="76.5" x14ac:dyDescent="0.2">
      <c r="A39" s="48"/>
      <c r="B39" s="47" t="s">
        <v>501</v>
      </c>
      <c r="C39" s="21"/>
      <c r="D39" s="45" t="str">
        <f t="shared" si="6"/>
        <v>answer            y, n, or p</v>
      </c>
      <c r="E39" s="24"/>
      <c r="F39" s="24"/>
      <c r="G39" s="24"/>
      <c r="H39" s="24"/>
      <c r="I39" s="42" t="b">
        <f t="shared" si="5"/>
        <v>0</v>
      </c>
    </row>
    <row r="40" spans="1:9" ht="38.25" x14ac:dyDescent="0.2">
      <c r="A40" s="48"/>
      <c r="B40" s="47" t="s">
        <v>502</v>
      </c>
      <c r="C40" s="21"/>
      <c r="D40" s="45" t="str">
        <f t="shared" si="6"/>
        <v>answer            y, n, or p</v>
      </c>
      <c r="E40" s="24"/>
      <c r="F40" s="24"/>
      <c r="G40" s="24"/>
      <c r="H40" s="24"/>
      <c r="I40" s="42" t="b">
        <f t="shared" si="5"/>
        <v>0</v>
      </c>
    </row>
    <row r="41" spans="1:9" ht="25.5" x14ac:dyDescent="0.2">
      <c r="A41" s="48"/>
      <c r="B41" s="47" t="s">
        <v>292</v>
      </c>
      <c r="C41" s="21"/>
      <c r="D41" s="45" t="str">
        <f t="shared" si="6"/>
        <v>answer            y, n, or p</v>
      </c>
      <c r="E41" s="24"/>
      <c r="F41" s="24"/>
      <c r="G41" s="24"/>
      <c r="H41" s="24"/>
      <c r="I41" s="42" t="b">
        <f t="shared" si="5"/>
        <v>0</v>
      </c>
    </row>
    <row r="42" spans="1:9" ht="25.5" x14ac:dyDescent="0.2">
      <c r="A42" s="48"/>
      <c r="B42" s="47" t="s">
        <v>583</v>
      </c>
      <c r="C42" s="21"/>
      <c r="D42" s="45" t="str">
        <f t="shared" si="6"/>
        <v>answer            y, n, or p</v>
      </c>
      <c r="E42" s="24"/>
      <c r="F42" s="24"/>
      <c r="G42" s="24"/>
      <c r="H42" s="24"/>
      <c r="I42" s="42" t="b">
        <f t="shared" si="5"/>
        <v>0</v>
      </c>
    </row>
    <row r="43" spans="1:9" ht="25.5" x14ac:dyDescent="0.2">
      <c r="A43" s="48"/>
      <c r="B43" s="47" t="s">
        <v>584</v>
      </c>
      <c r="C43" s="21"/>
      <c r="D43" s="45" t="str">
        <f t="shared" si="6"/>
        <v>answer            y, n, or p</v>
      </c>
      <c r="E43" s="24"/>
      <c r="F43" s="24"/>
      <c r="G43" s="24"/>
      <c r="H43" s="24"/>
      <c r="I43" s="42" t="b">
        <f t="shared" si="5"/>
        <v>0</v>
      </c>
    </row>
    <row r="44" spans="1:9" ht="25.5" x14ac:dyDescent="0.2">
      <c r="A44" s="48"/>
      <c r="B44" s="47" t="s">
        <v>293</v>
      </c>
      <c r="C44" s="21"/>
      <c r="D44" s="45" t="str">
        <f t="shared" si="6"/>
        <v>answer            y, n, or p</v>
      </c>
      <c r="E44" s="24"/>
      <c r="F44" s="24"/>
      <c r="G44" s="24"/>
      <c r="H44" s="24"/>
      <c r="I44" s="42" t="b">
        <f t="shared" si="5"/>
        <v>0</v>
      </c>
    </row>
    <row r="45" spans="1:9" ht="38.25" x14ac:dyDescent="0.2">
      <c r="A45" s="48"/>
      <c r="B45" s="47" t="s">
        <v>294</v>
      </c>
      <c r="C45" s="21"/>
      <c r="D45" s="45" t="str">
        <f t="shared" si="6"/>
        <v>answer            y, n, or p</v>
      </c>
      <c r="E45" s="24"/>
      <c r="F45" s="24"/>
      <c r="G45" s="24"/>
      <c r="H45" s="24"/>
      <c r="I45" s="42" t="b">
        <f t="shared" si="5"/>
        <v>0</v>
      </c>
    </row>
    <row r="46" spans="1:9" ht="25.5" x14ac:dyDescent="0.2">
      <c r="A46" s="48"/>
      <c r="B46" s="47" t="s">
        <v>295</v>
      </c>
      <c r="C46" s="21"/>
      <c r="D46" s="45" t="str">
        <f t="shared" si="6"/>
        <v>answer            y, n, or p</v>
      </c>
      <c r="E46" s="24"/>
      <c r="F46" s="24"/>
      <c r="G46" s="24"/>
      <c r="H46" s="24"/>
      <c r="I46" s="42" t="b">
        <f t="shared" si="5"/>
        <v>0</v>
      </c>
    </row>
    <row r="47" spans="1:9" ht="51" x14ac:dyDescent="0.2">
      <c r="A47" s="48"/>
      <c r="B47" s="47" t="s">
        <v>296</v>
      </c>
      <c r="C47" s="21"/>
      <c r="D47" s="45" t="str">
        <f t="shared" si="6"/>
        <v>answer            y, n, or p</v>
      </c>
      <c r="E47" s="24"/>
      <c r="F47" s="24"/>
      <c r="G47" s="24"/>
      <c r="H47" s="24"/>
      <c r="I47" s="42" t="b">
        <f t="shared" si="5"/>
        <v>0</v>
      </c>
    </row>
    <row r="48" spans="1:9" ht="25.5" x14ac:dyDescent="0.2">
      <c r="A48" s="48"/>
      <c r="B48" s="47" t="s">
        <v>297</v>
      </c>
      <c r="C48" s="21"/>
      <c r="D48" s="45" t="str">
        <f t="shared" si="6"/>
        <v>answer            y, n, or p</v>
      </c>
      <c r="E48" s="24"/>
      <c r="F48" s="24"/>
      <c r="G48" s="24"/>
      <c r="H48" s="24"/>
      <c r="I48" s="42" t="b">
        <f t="shared" si="5"/>
        <v>0</v>
      </c>
    </row>
    <row r="49" spans="1:9" ht="25.5" x14ac:dyDescent="0.2">
      <c r="A49" s="48"/>
      <c r="B49" s="47" t="s">
        <v>65</v>
      </c>
      <c r="C49" s="21"/>
      <c r="D49" s="45" t="str">
        <f t="shared" si="6"/>
        <v>answer            y, n, or p</v>
      </c>
      <c r="E49" s="24"/>
      <c r="F49" s="24"/>
      <c r="G49" s="24"/>
      <c r="H49" s="24"/>
      <c r="I49" s="42" t="b">
        <f t="shared" si="5"/>
        <v>0</v>
      </c>
    </row>
    <row r="50" spans="1:9" ht="38.25" x14ac:dyDescent="0.2">
      <c r="A50" s="58" t="s">
        <v>289</v>
      </c>
      <c r="B50" s="47" t="s">
        <v>311</v>
      </c>
      <c r="C50" s="21"/>
      <c r="D50" s="45" t="str">
        <f t="shared" si="6"/>
        <v>answer            y, n, or p</v>
      </c>
      <c r="E50" s="24"/>
      <c r="F50" s="24"/>
      <c r="G50" s="24"/>
      <c r="H50" s="24"/>
      <c r="I50" s="42" t="b">
        <f t="shared" si="5"/>
        <v>0</v>
      </c>
    </row>
    <row r="51" spans="1:9" ht="38.25" x14ac:dyDescent="0.2">
      <c r="A51" s="48"/>
      <c r="B51" s="47" t="s">
        <v>312</v>
      </c>
      <c r="C51" s="21"/>
      <c r="D51" s="45" t="str">
        <f t="shared" si="6"/>
        <v>answer            y, n, or p</v>
      </c>
      <c r="E51" s="24"/>
      <c r="F51" s="24"/>
      <c r="G51" s="24"/>
      <c r="H51" s="24"/>
      <c r="I51" s="42" t="b">
        <f t="shared" si="5"/>
        <v>0</v>
      </c>
    </row>
    <row r="52" spans="1:9" ht="25.5" x14ac:dyDescent="0.2">
      <c r="A52" s="48"/>
      <c r="B52" s="47" t="s">
        <v>313</v>
      </c>
      <c r="C52" s="21"/>
      <c r="D52" s="45" t="str">
        <f t="shared" si="6"/>
        <v>answer            y, n, or p</v>
      </c>
      <c r="E52" s="24"/>
      <c r="F52" s="24"/>
      <c r="G52" s="24"/>
      <c r="H52" s="24"/>
      <c r="I52" s="42" t="b">
        <f t="shared" si="5"/>
        <v>0</v>
      </c>
    </row>
    <row r="53" spans="1:9" ht="25.5" x14ac:dyDescent="0.2">
      <c r="A53" s="48"/>
      <c r="B53" s="47" t="s">
        <v>314</v>
      </c>
      <c r="C53" s="21"/>
      <c r="D53" s="45" t="str">
        <f t="shared" si="6"/>
        <v>answer            y, n, or p</v>
      </c>
      <c r="E53" s="24"/>
      <c r="F53" s="24"/>
      <c r="G53" s="24"/>
      <c r="H53" s="24"/>
      <c r="I53" s="42" t="b">
        <f t="shared" si="5"/>
        <v>0</v>
      </c>
    </row>
    <row r="54" spans="1:9" ht="25.5" x14ac:dyDescent="0.2">
      <c r="A54" s="48"/>
      <c r="B54" s="47" t="s">
        <v>525</v>
      </c>
      <c r="C54" s="21"/>
      <c r="D54" s="45" t="str">
        <f t="shared" si="6"/>
        <v>answer            y, n, or p</v>
      </c>
      <c r="E54" s="24"/>
      <c r="F54" s="24"/>
      <c r="G54" s="24"/>
      <c r="H54" s="24"/>
      <c r="I54" s="42" t="b">
        <f t="shared" si="5"/>
        <v>0</v>
      </c>
    </row>
    <row r="55" spans="1:9" ht="25.5" x14ac:dyDescent="0.2">
      <c r="A55" s="48"/>
      <c r="B55" s="47" t="s">
        <v>524</v>
      </c>
      <c r="C55" s="21"/>
      <c r="D55" s="45" t="str">
        <f t="shared" si="6"/>
        <v>answer            y, n, or p</v>
      </c>
      <c r="E55" s="24"/>
      <c r="F55" s="24"/>
      <c r="G55" s="24"/>
      <c r="H55" s="24"/>
      <c r="I55" s="42" t="b">
        <f t="shared" si="5"/>
        <v>0</v>
      </c>
    </row>
    <row r="56" spans="1:9" ht="25.5" x14ac:dyDescent="0.2">
      <c r="A56" s="48"/>
      <c r="B56" s="47" t="s">
        <v>315</v>
      </c>
      <c r="C56" s="21"/>
      <c r="D56" s="45" t="str">
        <f t="shared" si="6"/>
        <v>answer            y, n, or p</v>
      </c>
      <c r="E56" s="24"/>
      <c r="F56" s="24"/>
      <c r="G56" s="24"/>
      <c r="H56" s="24"/>
      <c r="I56" s="42" t="b">
        <f t="shared" si="5"/>
        <v>0</v>
      </c>
    </row>
    <row r="57" spans="1:9" ht="25.5" x14ac:dyDescent="0.2">
      <c r="A57" s="48"/>
      <c r="B57" s="47" t="s">
        <v>316</v>
      </c>
      <c r="C57" s="21"/>
      <c r="D57" s="45" t="str">
        <f t="shared" si="6"/>
        <v>answer            y, n, or p</v>
      </c>
      <c r="E57" s="24"/>
      <c r="F57" s="24"/>
      <c r="G57" s="24"/>
      <c r="H57" s="24"/>
      <c r="I57" s="42" t="b">
        <f t="shared" si="5"/>
        <v>0</v>
      </c>
    </row>
    <row r="58" spans="1:9" ht="38.25" x14ac:dyDescent="0.2">
      <c r="A58" s="48"/>
      <c r="B58" s="47" t="s">
        <v>317</v>
      </c>
      <c r="C58" s="21"/>
      <c r="D58" s="45" t="str">
        <f t="shared" si="6"/>
        <v>answer            y, n, or p</v>
      </c>
      <c r="E58" s="24"/>
      <c r="F58" s="24"/>
      <c r="G58" s="24"/>
      <c r="H58" s="24"/>
      <c r="I58" s="42" t="b">
        <f t="shared" si="5"/>
        <v>0</v>
      </c>
    </row>
    <row r="59" spans="1:9" ht="25.5" x14ac:dyDescent="0.2">
      <c r="A59" s="52"/>
      <c r="B59" s="47" t="s">
        <v>318</v>
      </c>
      <c r="C59" s="21"/>
      <c r="D59" s="45" t="str">
        <f t="shared" si="6"/>
        <v>answer            y, n, or p</v>
      </c>
      <c r="E59" s="24"/>
      <c r="F59" s="24"/>
      <c r="G59" s="24"/>
      <c r="H59" s="24"/>
      <c r="I59" s="42" t="b">
        <f t="shared" si="5"/>
        <v>0</v>
      </c>
    </row>
    <row r="60" spans="1:9" x14ac:dyDescent="0.2">
      <c r="A60" s="42"/>
      <c r="B60" s="42"/>
      <c r="C60" s="42"/>
      <c r="D60" s="71"/>
      <c r="E60" s="72"/>
      <c r="F60" s="72"/>
      <c r="G60" s="72"/>
      <c r="H60" s="72"/>
      <c r="I60" s="72" t="b">
        <f>AND(I3:I59)</f>
        <v>0</v>
      </c>
    </row>
    <row r="61" spans="1:9" x14ac:dyDescent="0.2">
      <c r="A61" s="42"/>
      <c r="B61" s="42"/>
      <c r="C61" s="42"/>
      <c r="D61" s="71"/>
      <c r="E61" s="72"/>
      <c r="F61" s="72"/>
      <c r="G61" s="72"/>
      <c r="H61" s="72"/>
      <c r="I61" s="72"/>
    </row>
  </sheetData>
  <sheetProtection sheet="1" objects="1" scenarios="1" selectLockedCells="1"/>
  <mergeCells count="4">
    <mergeCell ref="A35:B35"/>
    <mergeCell ref="A1:B1"/>
    <mergeCell ref="A2:B2"/>
    <mergeCell ref="D1:F1"/>
  </mergeCells>
  <conditionalFormatting sqref="D22:D23">
    <cfRule type="cellIs" dxfId="264" priority="51" operator="equal">
      <formula>$C$48</formula>
    </cfRule>
  </conditionalFormatting>
  <conditionalFormatting sqref="D25:D34">
    <cfRule type="cellIs" dxfId="263" priority="50" operator="equal">
      <formula>$C$48</formula>
    </cfRule>
  </conditionalFormatting>
  <conditionalFormatting sqref="D12:D21">
    <cfRule type="cellIs" dxfId="262" priority="49" operator="equal">
      <formula>$C$48</formula>
    </cfRule>
  </conditionalFormatting>
  <conditionalFormatting sqref="D24">
    <cfRule type="cellIs" dxfId="261" priority="47" operator="equal">
      <formula>$C$48</formula>
    </cfRule>
  </conditionalFormatting>
  <conditionalFormatting sqref="D3">
    <cfRule type="cellIs" dxfId="260" priority="42" operator="equal">
      <formula>$C$30</formula>
    </cfRule>
  </conditionalFormatting>
  <conditionalFormatting sqref="C4:C10">
    <cfRule type="cellIs" priority="32" operator="equal">
      <formula>""""""</formula>
    </cfRule>
    <cfRule type="cellIs" dxfId="259" priority="33" operator="equal">
      <formula>"n"</formula>
    </cfRule>
    <cfRule type="cellIs" dxfId="258" priority="34" operator="equal">
      <formula>"y"</formula>
    </cfRule>
  </conditionalFormatting>
  <conditionalFormatting sqref="D4">
    <cfRule type="cellIs" dxfId="257" priority="30" operator="equal">
      <formula>$C$30</formula>
    </cfRule>
  </conditionalFormatting>
  <conditionalFormatting sqref="D36">
    <cfRule type="cellIs" dxfId="256" priority="28" operator="equal">
      <formula>"skip the following questions"</formula>
    </cfRule>
  </conditionalFormatting>
  <conditionalFormatting sqref="C36">
    <cfRule type="cellIs" priority="25" operator="equal">
      <formula>""""""</formula>
    </cfRule>
    <cfRule type="cellIs" dxfId="255" priority="26" operator="equal">
      <formula>"n"</formula>
    </cfRule>
    <cfRule type="cellIs" dxfId="254" priority="27" operator="equal">
      <formula>"y"</formula>
    </cfRule>
  </conditionalFormatting>
  <conditionalFormatting sqref="C37">
    <cfRule type="cellIs" priority="21" operator="equal">
      <formula>""""""</formula>
    </cfRule>
    <cfRule type="cellIs" dxfId="253" priority="22" operator="equal">
      <formula>"n"</formula>
    </cfRule>
    <cfRule type="cellIs" dxfId="252" priority="23" operator="equal">
      <formula>"p"</formula>
    </cfRule>
    <cfRule type="cellIs" dxfId="251" priority="24" operator="equal">
      <formula>"y"</formula>
    </cfRule>
  </conditionalFormatting>
  <conditionalFormatting sqref="D37">
    <cfRule type="cellIs" dxfId="250" priority="20" operator="equal">
      <formula>"skip this question"</formula>
    </cfRule>
  </conditionalFormatting>
  <conditionalFormatting sqref="C38:C59">
    <cfRule type="cellIs" priority="16" operator="equal">
      <formula>""""""</formula>
    </cfRule>
    <cfRule type="cellIs" dxfId="249" priority="17" operator="equal">
      <formula>"n"</formula>
    </cfRule>
    <cfRule type="cellIs" dxfId="248" priority="18" operator="equal">
      <formula>"p"</formula>
    </cfRule>
    <cfRule type="cellIs" dxfId="247" priority="19" operator="equal">
      <formula>"y"</formula>
    </cfRule>
  </conditionalFormatting>
  <conditionalFormatting sqref="D38:D59">
    <cfRule type="cellIs" dxfId="246" priority="15" operator="equal">
      <formula>"skip this question"</formula>
    </cfRule>
  </conditionalFormatting>
  <conditionalFormatting sqref="C12:C34">
    <cfRule type="cellIs" priority="10" operator="equal">
      <formula>""""""</formula>
    </cfRule>
    <cfRule type="cellIs" dxfId="245" priority="11" operator="equal">
      <formula>"n"</formula>
    </cfRule>
    <cfRule type="cellIs" dxfId="244" priority="12" operator="equal">
      <formula>"p"</formula>
    </cfRule>
    <cfRule type="cellIs" dxfId="243" priority="13" operator="equal">
      <formula>"y"</formula>
    </cfRule>
  </conditionalFormatting>
  <conditionalFormatting sqref="C11">
    <cfRule type="cellIs" priority="6" operator="equal">
      <formula>""""""</formula>
    </cfRule>
    <cfRule type="cellIs" dxfId="242" priority="7" operator="equal">
      <formula>"n"</formula>
    </cfRule>
    <cfRule type="cellIs" dxfId="241" priority="8" operator="equal">
      <formula>"y"</formula>
    </cfRule>
  </conditionalFormatting>
  <conditionalFormatting sqref="C3">
    <cfRule type="cellIs" priority="3" operator="equal">
      <formula>""""""</formula>
    </cfRule>
    <cfRule type="cellIs" dxfId="240" priority="4" operator="equal">
      <formula>"n"</formula>
    </cfRule>
    <cfRule type="cellIs" dxfId="239" priority="5" operator="equal">
      <formula>"y"</formula>
    </cfRule>
  </conditionalFormatting>
  <conditionalFormatting sqref="D5:D11">
    <cfRule type="cellIs" dxfId="238" priority="2" operator="equal">
      <formula>$C$30</formula>
    </cfRule>
  </conditionalFormatting>
  <conditionalFormatting sqref="D1:F1">
    <cfRule type="cellIs" dxfId="237" priority="1" operator="equal">
      <formula>"you have answered all the questions in this section"</formula>
    </cfRule>
  </conditionalFormatting>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controls!$B$2:$B$4</xm:f>
          </x14:formula1>
          <xm:sqref>C37:C59 C12:C34</xm:sqref>
        </x14:dataValidation>
        <x14:dataValidation type="list" allowBlank="1" showInputMessage="1" showErrorMessage="1">
          <x14:formula1>
            <xm:f>controls!$B$2:$B$3</xm:f>
          </x14:formula1>
          <xm:sqref>C36 C3:C11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
  <sheetViews>
    <sheetView workbookViewId="0">
      <pane ySplit="1" topLeftCell="A2" activePane="bottomLeft" state="frozen"/>
      <selection pane="bottomLeft" activeCell="C28" sqref="C28"/>
    </sheetView>
  </sheetViews>
  <sheetFormatPr defaultRowHeight="15" x14ac:dyDescent="0.25"/>
  <cols>
    <col min="1" max="1" width="40.42578125" style="1" customWidth="1"/>
    <col min="2" max="2" width="51.85546875" style="1" customWidth="1"/>
    <col min="3" max="3" width="9.7109375" style="14" customWidth="1"/>
    <col min="4" max="4" width="13.7109375" style="12" customWidth="1"/>
    <col min="5" max="5" width="35.7109375" customWidth="1"/>
    <col min="6" max="6" width="15.7109375" customWidth="1"/>
    <col min="7" max="8" width="12.7109375" customWidth="1"/>
    <col min="9" max="9" width="0" hidden="1" customWidth="1"/>
    <col min="11" max="11" width="35.42578125" customWidth="1"/>
  </cols>
  <sheetData>
    <row r="1" spans="1:11" s="2" customFormat="1" ht="15.75" x14ac:dyDescent="0.25">
      <c r="A1" s="113" t="s">
        <v>17</v>
      </c>
      <c r="B1" s="113"/>
      <c r="C1" s="63"/>
      <c r="D1" s="112" t="str">
        <f>IF(I61,"you have answered all the questions in this section","the assessment is not complete")</f>
        <v>the assessment is not complete</v>
      </c>
      <c r="E1" s="112"/>
      <c r="F1" s="112"/>
      <c r="G1" s="37"/>
      <c r="H1" s="37"/>
      <c r="I1" s="37"/>
    </row>
    <row r="2" spans="1:11" s="3" customFormat="1" ht="15.75" x14ac:dyDescent="0.25">
      <c r="A2" s="124" t="s">
        <v>333</v>
      </c>
      <c r="B2" s="125"/>
      <c r="C2" s="38" t="s">
        <v>63</v>
      </c>
      <c r="D2" s="39"/>
      <c r="E2" s="40" t="s">
        <v>44</v>
      </c>
      <c r="F2" s="40" t="s">
        <v>45</v>
      </c>
      <c r="G2" s="40" t="s">
        <v>46</v>
      </c>
      <c r="H2" s="41" t="s">
        <v>47</v>
      </c>
      <c r="I2" s="42"/>
    </row>
    <row r="3" spans="1:11" s="2" customFormat="1" ht="25.5" x14ac:dyDescent="0.25">
      <c r="A3" s="65" t="s">
        <v>1</v>
      </c>
      <c r="B3" s="55" t="s">
        <v>320</v>
      </c>
      <c r="C3" s="21"/>
      <c r="D3" s="45" t="str">
        <f t="shared" ref="D3:D26" si="0">IF(C3="","answer            y, n, or p", IF(C3="y","complete", "further action is required"))</f>
        <v>answer            y, n, or p</v>
      </c>
      <c r="E3" s="94"/>
      <c r="F3" s="94"/>
      <c r="G3" s="94"/>
      <c r="H3" s="94"/>
      <c r="I3" s="37" t="b">
        <f>OR(C3="Y",C3="P",C3="N")</f>
        <v>0</v>
      </c>
      <c r="K3" s="3"/>
    </row>
    <row r="4" spans="1:11" s="2" customFormat="1" ht="25.5" x14ac:dyDescent="0.25">
      <c r="A4" s="67"/>
      <c r="B4" s="55" t="s">
        <v>321</v>
      </c>
      <c r="C4" s="21"/>
      <c r="D4" s="45" t="str">
        <f t="shared" si="0"/>
        <v>answer            y, n, or p</v>
      </c>
      <c r="E4" s="94"/>
      <c r="F4" s="94"/>
      <c r="G4" s="94"/>
      <c r="H4" s="94"/>
      <c r="I4" s="37" t="b">
        <f t="shared" ref="I4:I26" si="1">OR(C4="Y",C4="P",C4="N")</f>
        <v>0</v>
      </c>
      <c r="K4" s="3"/>
    </row>
    <row r="5" spans="1:11" s="2" customFormat="1" ht="25.5" x14ac:dyDescent="0.25">
      <c r="A5" s="67"/>
      <c r="B5" s="55" t="s">
        <v>585</v>
      </c>
      <c r="C5" s="21"/>
      <c r="D5" s="45" t="str">
        <f t="shared" si="0"/>
        <v>answer            y, n, or p</v>
      </c>
      <c r="E5" s="94"/>
      <c r="F5" s="94"/>
      <c r="G5" s="94"/>
      <c r="H5" s="94"/>
      <c r="I5" s="37" t="b">
        <f t="shared" si="1"/>
        <v>0</v>
      </c>
      <c r="K5" s="3"/>
    </row>
    <row r="6" spans="1:11" s="2" customFormat="1" ht="25.5" x14ac:dyDescent="0.25">
      <c r="A6" s="67"/>
      <c r="B6" s="55" t="s">
        <v>322</v>
      </c>
      <c r="C6" s="21"/>
      <c r="D6" s="45" t="str">
        <f t="shared" si="0"/>
        <v>answer            y, n, or p</v>
      </c>
      <c r="E6" s="94"/>
      <c r="F6" s="94"/>
      <c r="G6" s="94"/>
      <c r="H6" s="94"/>
      <c r="I6" s="37" t="b">
        <f t="shared" si="1"/>
        <v>0</v>
      </c>
      <c r="K6" s="3"/>
    </row>
    <row r="7" spans="1:11" s="2" customFormat="1" ht="25.5" x14ac:dyDescent="0.25">
      <c r="A7" s="65" t="s">
        <v>319</v>
      </c>
      <c r="B7" s="55" t="s">
        <v>323</v>
      </c>
      <c r="C7" s="21"/>
      <c r="D7" s="45" t="str">
        <f t="shared" si="0"/>
        <v>answer            y, n, or p</v>
      </c>
      <c r="E7" s="94"/>
      <c r="F7" s="94"/>
      <c r="G7" s="94"/>
      <c r="H7" s="94"/>
      <c r="I7" s="37" t="b">
        <f t="shared" si="1"/>
        <v>0</v>
      </c>
      <c r="K7" s="3"/>
    </row>
    <row r="8" spans="1:11" s="2" customFormat="1" ht="25.5" x14ac:dyDescent="0.25">
      <c r="A8" s="67"/>
      <c r="B8" s="55" t="s">
        <v>701</v>
      </c>
      <c r="C8" s="21"/>
      <c r="D8" s="45" t="str">
        <f t="shared" si="0"/>
        <v>answer            y, n, or p</v>
      </c>
      <c r="E8" s="94"/>
      <c r="F8" s="94"/>
      <c r="G8" s="94"/>
      <c r="H8" s="94"/>
      <c r="I8" s="37" t="b">
        <f t="shared" si="1"/>
        <v>0</v>
      </c>
      <c r="K8" s="3"/>
    </row>
    <row r="9" spans="1:11" s="2" customFormat="1" ht="25.5" x14ac:dyDescent="0.25">
      <c r="A9" s="67"/>
      <c r="B9" s="55" t="s">
        <v>702</v>
      </c>
      <c r="C9" s="21"/>
      <c r="D9" s="45" t="str">
        <f t="shared" si="0"/>
        <v>answer            y, n, or p</v>
      </c>
      <c r="E9" s="94"/>
      <c r="F9" s="94"/>
      <c r="G9" s="94"/>
      <c r="H9" s="94"/>
      <c r="I9" s="37" t="b">
        <f t="shared" si="1"/>
        <v>0</v>
      </c>
      <c r="K9" s="3"/>
    </row>
    <row r="10" spans="1:11" s="2" customFormat="1" ht="25.5" x14ac:dyDescent="0.25">
      <c r="A10" s="67"/>
      <c r="B10" s="55" t="s">
        <v>703</v>
      </c>
      <c r="C10" s="21"/>
      <c r="D10" s="45" t="str">
        <f t="shared" si="0"/>
        <v>answer            y, n, or p</v>
      </c>
      <c r="E10" s="94"/>
      <c r="F10" s="94"/>
      <c r="G10" s="94"/>
      <c r="H10" s="94"/>
      <c r="I10" s="37" t="b">
        <f t="shared" si="1"/>
        <v>0</v>
      </c>
      <c r="K10" s="3"/>
    </row>
    <row r="11" spans="1:11" s="2" customFormat="1" ht="25.5" x14ac:dyDescent="0.25">
      <c r="A11" s="67"/>
      <c r="B11" s="55" t="s">
        <v>586</v>
      </c>
      <c r="C11" s="21"/>
      <c r="D11" s="45" t="str">
        <f t="shared" si="0"/>
        <v>answer            y, n, or p</v>
      </c>
      <c r="E11" s="94"/>
      <c r="F11" s="94"/>
      <c r="G11" s="94"/>
      <c r="H11" s="94"/>
      <c r="I11" s="37" t="b">
        <f t="shared" si="1"/>
        <v>0</v>
      </c>
      <c r="K11" s="3"/>
    </row>
    <row r="12" spans="1:11" s="2" customFormat="1" ht="25.5" x14ac:dyDescent="0.25">
      <c r="A12" s="67"/>
      <c r="B12" s="55" t="s">
        <v>704</v>
      </c>
      <c r="C12" s="21"/>
      <c r="D12" s="45" t="str">
        <f t="shared" si="0"/>
        <v>answer            y, n, or p</v>
      </c>
      <c r="E12" s="94"/>
      <c r="F12" s="94"/>
      <c r="G12" s="94"/>
      <c r="H12" s="94"/>
      <c r="I12" s="37" t="b">
        <f t="shared" si="1"/>
        <v>0</v>
      </c>
      <c r="K12" s="3"/>
    </row>
    <row r="13" spans="1:11" s="2" customFormat="1" ht="25.5" x14ac:dyDescent="0.25">
      <c r="A13" s="67"/>
      <c r="B13" s="55" t="s">
        <v>705</v>
      </c>
      <c r="C13" s="21"/>
      <c r="D13" s="45" t="str">
        <f t="shared" si="0"/>
        <v>answer            y, n, or p</v>
      </c>
      <c r="E13" s="94"/>
      <c r="F13" s="94"/>
      <c r="G13" s="94"/>
      <c r="H13" s="94"/>
      <c r="I13" s="37" t="b">
        <f t="shared" si="1"/>
        <v>0</v>
      </c>
      <c r="K13" s="3"/>
    </row>
    <row r="14" spans="1:11" s="2" customFormat="1" ht="25.5" x14ac:dyDescent="0.25">
      <c r="A14" s="67"/>
      <c r="B14" s="55" t="s">
        <v>706</v>
      </c>
      <c r="C14" s="21"/>
      <c r="D14" s="45" t="str">
        <f t="shared" si="0"/>
        <v>answer            y, n, or p</v>
      </c>
      <c r="E14" s="94"/>
      <c r="F14" s="94"/>
      <c r="G14" s="94"/>
      <c r="H14" s="94"/>
      <c r="I14" s="37" t="b">
        <f t="shared" si="1"/>
        <v>0</v>
      </c>
      <c r="K14" s="3"/>
    </row>
    <row r="15" spans="1:11" s="2" customFormat="1" ht="25.5" x14ac:dyDescent="0.25">
      <c r="A15" s="67"/>
      <c r="B15" s="55" t="s">
        <v>324</v>
      </c>
      <c r="C15" s="21"/>
      <c r="D15" s="45" t="str">
        <f t="shared" si="0"/>
        <v>answer            y, n, or p</v>
      </c>
      <c r="E15" s="94"/>
      <c r="F15" s="94"/>
      <c r="G15" s="94"/>
      <c r="H15" s="94"/>
      <c r="I15" s="37" t="b">
        <f t="shared" si="1"/>
        <v>0</v>
      </c>
      <c r="K15" s="3"/>
    </row>
    <row r="16" spans="1:11" s="2" customFormat="1" ht="25.5" x14ac:dyDescent="0.25">
      <c r="A16" s="67"/>
      <c r="B16" s="55" t="s">
        <v>587</v>
      </c>
      <c r="C16" s="21"/>
      <c r="D16" s="45" t="str">
        <f t="shared" si="0"/>
        <v>answer            y, n, or p</v>
      </c>
      <c r="E16" s="94"/>
      <c r="F16" s="94"/>
      <c r="G16" s="94"/>
      <c r="H16" s="94"/>
      <c r="I16" s="37" t="b">
        <f t="shared" si="1"/>
        <v>0</v>
      </c>
      <c r="K16" s="3"/>
    </row>
    <row r="17" spans="1:11" s="2" customFormat="1" ht="25.5" x14ac:dyDescent="0.25">
      <c r="A17" s="67"/>
      <c r="B17" s="55" t="s">
        <v>588</v>
      </c>
      <c r="C17" s="21"/>
      <c r="D17" s="45" t="str">
        <f t="shared" si="0"/>
        <v>answer            y, n, or p</v>
      </c>
      <c r="E17" s="94"/>
      <c r="F17" s="94"/>
      <c r="G17" s="94"/>
      <c r="H17" s="94"/>
      <c r="I17" s="37" t="b">
        <f t="shared" si="1"/>
        <v>0</v>
      </c>
      <c r="K17" s="3"/>
    </row>
    <row r="18" spans="1:11" s="2" customFormat="1" ht="25.5" x14ac:dyDescent="0.25">
      <c r="A18" s="65" t="s">
        <v>1</v>
      </c>
      <c r="B18" s="55" t="s">
        <v>325</v>
      </c>
      <c r="C18" s="21"/>
      <c r="D18" s="45" t="str">
        <f t="shared" si="0"/>
        <v>answer            y, n, or p</v>
      </c>
      <c r="E18" s="94"/>
      <c r="F18" s="94"/>
      <c r="G18" s="94"/>
      <c r="H18" s="94"/>
      <c r="I18" s="37" t="b">
        <f t="shared" si="1"/>
        <v>0</v>
      </c>
      <c r="K18" s="3"/>
    </row>
    <row r="19" spans="1:11" s="2" customFormat="1" ht="25.5" x14ac:dyDescent="0.25">
      <c r="A19" s="67"/>
      <c r="B19" s="55" t="s">
        <v>326</v>
      </c>
      <c r="C19" s="21"/>
      <c r="D19" s="45" t="str">
        <f t="shared" si="0"/>
        <v>answer            y, n, or p</v>
      </c>
      <c r="E19" s="94"/>
      <c r="F19" s="94"/>
      <c r="G19" s="94"/>
      <c r="H19" s="94"/>
      <c r="I19" s="37" t="b">
        <f t="shared" si="1"/>
        <v>0</v>
      </c>
      <c r="K19" s="3"/>
    </row>
    <row r="20" spans="1:11" s="2" customFormat="1" ht="25.5" x14ac:dyDescent="0.25">
      <c r="A20" s="67"/>
      <c r="B20" s="55" t="s">
        <v>327</v>
      </c>
      <c r="C20" s="21"/>
      <c r="D20" s="45" t="str">
        <f t="shared" si="0"/>
        <v>answer            y, n, or p</v>
      </c>
      <c r="E20" s="94"/>
      <c r="F20" s="94"/>
      <c r="G20" s="94"/>
      <c r="H20" s="94"/>
      <c r="I20" s="37" t="b">
        <f t="shared" si="1"/>
        <v>0</v>
      </c>
      <c r="K20" s="3"/>
    </row>
    <row r="21" spans="1:11" s="2" customFormat="1" ht="25.5" x14ac:dyDescent="0.25">
      <c r="A21" s="67"/>
      <c r="B21" s="55" t="s">
        <v>328</v>
      </c>
      <c r="C21" s="21"/>
      <c r="D21" s="45" t="str">
        <f t="shared" si="0"/>
        <v>answer            y, n, or p</v>
      </c>
      <c r="E21" s="94"/>
      <c r="F21" s="94"/>
      <c r="G21" s="94"/>
      <c r="H21" s="94"/>
      <c r="I21" s="37" t="b">
        <f t="shared" si="1"/>
        <v>0</v>
      </c>
      <c r="K21" s="3"/>
    </row>
    <row r="22" spans="1:11" s="2" customFormat="1" ht="25.5" x14ac:dyDescent="0.25">
      <c r="A22" s="67"/>
      <c r="B22" s="55" t="s">
        <v>329</v>
      </c>
      <c r="C22" s="21"/>
      <c r="D22" s="45" t="str">
        <f t="shared" si="0"/>
        <v>answer            y, n, or p</v>
      </c>
      <c r="E22" s="94"/>
      <c r="F22" s="94"/>
      <c r="G22" s="94"/>
      <c r="H22" s="94"/>
      <c r="I22" s="37" t="b">
        <f t="shared" si="1"/>
        <v>0</v>
      </c>
      <c r="K22" s="3"/>
    </row>
    <row r="23" spans="1:11" s="2" customFormat="1" ht="25.5" x14ac:dyDescent="0.25">
      <c r="A23" s="67"/>
      <c r="B23" s="55" t="s">
        <v>589</v>
      </c>
      <c r="C23" s="21"/>
      <c r="D23" s="45" t="str">
        <f t="shared" si="0"/>
        <v>answer            y, n, or p</v>
      </c>
      <c r="E23" s="94"/>
      <c r="F23" s="94"/>
      <c r="G23" s="94"/>
      <c r="H23" s="94"/>
      <c r="I23" s="37" t="b">
        <f t="shared" si="1"/>
        <v>0</v>
      </c>
      <c r="K23" s="3"/>
    </row>
    <row r="24" spans="1:11" s="2" customFormat="1" ht="25.5" x14ac:dyDescent="0.25">
      <c r="A24" s="67"/>
      <c r="B24" s="55" t="s">
        <v>330</v>
      </c>
      <c r="C24" s="21"/>
      <c r="D24" s="45" t="str">
        <f t="shared" si="0"/>
        <v>answer            y, n, or p</v>
      </c>
      <c r="E24" s="94"/>
      <c r="F24" s="94"/>
      <c r="G24" s="94"/>
      <c r="H24" s="94"/>
      <c r="I24" s="37" t="b">
        <f t="shared" si="1"/>
        <v>0</v>
      </c>
      <c r="K24" s="3"/>
    </row>
    <row r="25" spans="1:11" s="2" customFormat="1" ht="38.25" x14ac:dyDescent="0.25">
      <c r="A25" s="67"/>
      <c r="B25" s="55" t="s">
        <v>331</v>
      </c>
      <c r="C25" s="21"/>
      <c r="D25" s="45" t="str">
        <f t="shared" si="0"/>
        <v>answer            y, n, or p</v>
      </c>
      <c r="E25" s="94"/>
      <c r="F25" s="94"/>
      <c r="G25" s="94"/>
      <c r="H25" s="94"/>
      <c r="I25" s="37" t="b">
        <f t="shared" si="1"/>
        <v>0</v>
      </c>
      <c r="K25" s="3"/>
    </row>
    <row r="26" spans="1:11" s="2" customFormat="1" ht="38.25" x14ac:dyDescent="0.25">
      <c r="A26" s="92"/>
      <c r="B26" s="55" t="s">
        <v>332</v>
      </c>
      <c r="C26" s="21"/>
      <c r="D26" s="45" t="str">
        <f t="shared" si="0"/>
        <v>answer            y, n, or p</v>
      </c>
      <c r="E26" s="94"/>
      <c r="F26" s="94"/>
      <c r="G26" s="94"/>
      <c r="H26" s="94"/>
      <c r="I26" s="37" t="b">
        <f t="shared" si="1"/>
        <v>0</v>
      </c>
      <c r="K26" s="3"/>
    </row>
    <row r="27" spans="1:11" s="3" customFormat="1" ht="15.75" x14ac:dyDescent="0.25">
      <c r="A27" s="120" t="s">
        <v>18</v>
      </c>
      <c r="B27" s="119"/>
      <c r="C27" s="38" t="s">
        <v>63</v>
      </c>
      <c r="D27" s="39"/>
      <c r="E27" s="40" t="s">
        <v>44</v>
      </c>
      <c r="F27" s="40" t="s">
        <v>45</v>
      </c>
      <c r="G27" s="40" t="s">
        <v>46</v>
      </c>
      <c r="H27" s="41" t="s">
        <v>47</v>
      </c>
      <c r="I27" s="37"/>
    </row>
    <row r="28" spans="1:11" s="3" customFormat="1" ht="47.45" customHeight="1" x14ac:dyDescent="0.25">
      <c r="A28" s="93" t="s">
        <v>498</v>
      </c>
      <c r="B28" s="93" t="s">
        <v>510</v>
      </c>
      <c r="C28" s="21"/>
      <c r="D28" s="45" t="str">
        <f>IF(C28="","answer            y or n", IF(OR(C28="y"),"answer the following questions", "skip the following questions"))</f>
        <v>answer            y or n</v>
      </c>
      <c r="E28" s="15"/>
      <c r="F28" s="15"/>
      <c r="G28" s="15"/>
      <c r="H28" s="23"/>
      <c r="I28" s="37" t="b">
        <f>OR(C28="Y",C28="N")</f>
        <v>0</v>
      </c>
    </row>
    <row r="29" spans="1:11" s="7" customFormat="1" ht="25.5" x14ac:dyDescent="0.2">
      <c r="A29" s="65" t="s">
        <v>1</v>
      </c>
      <c r="B29" s="47" t="s">
        <v>334</v>
      </c>
      <c r="C29" s="21"/>
      <c r="D29" s="45" t="str">
        <f>IF(C$28="n","skip this question",IF(C29="","answer            y, n, or p",IF(C29="y","complete","further action is required")))</f>
        <v>answer            y, n, or p</v>
      </c>
      <c r="E29" s="24"/>
      <c r="F29" s="24"/>
      <c r="G29" s="24"/>
      <c r="H29" s="24"/>
      <c r="I29" s="37" t="b">
        <f>OR(C$28="N",C29="Y",C29="P",C29="N")</f>
        <v>0</v>
      </c>
      <c r="J29" s="2"/>
      <c r="K29" s="3"/>
    </row>
    <row r="30" spans="1:11" s="7" customFormat="1" ht="25.5" x14ac:dyDescent="0.2">
      <c r="A30" s="48"/>
      <c r="B30" s="47" t="s">
        <v>335</v>
      </c>
      <c r="C30" s="21"/>
      <c r="D30" s="45" t="str">
        <f t="shared" ref="D30:D59" si="2">IF(C$28="n","skip this question",IF(C30="","answer            y, n, or p",IF(C30="y","complete","further action is required")))</f>
        <v>answer            y, n, or p</v>
      </c>
      <c r="E30" s="24"/>
      <c r="F30" s="24"/>
      <c r="G30" s="24"/>
      <c r="H30" s="24"/>
      <c r="I30" s="37" t="b">
        <f t="shared" ref="I30:I60" si="3">OR(C$28="N",C30="Y",C30="P",C30="N")</f>
        <v>0</v>
      </c>
      <c r="J30" s="2"/>
      <c r="K30" s="3"/>
    </row>
    <row r="31" spans="1:11" s="7" customFormat="1" ht="25.5" x14ac:dyDescent="0.2">
      <c r="A31" s="48"/>
      <c r="B31" s="47" t="s">
        <v>707</v>
      </c>
      <c r="C31" s="21"/>
      <c r="D31" s="45" t="str">
        <f t="shared" si="2"/>
        <v>answer            y, n, or p</v>
      </c>
      <c r="E31" s="24"/>
      <c r="F31" s="24"/>
      <c r="G31" s="24"/>
      <c r="H31" s="24"/>
      <c r="I31" s="37" t="b">
        <f t="shared" si="3"/>
        <v>0</v>
      </c>
      <c r="J31" s="2"/>
      <c r="K31" s="3"/>
    </row>
    <row r="32" spans="1:11" s="7" customFormat="1" ht="25.5" x14ac:dyDescent="0.2">
      <c r="A32" s="48"/>
      <c r="B32" s="47" t="s">
        <v>57</v>
      </c>
      <c r="C32" s="21"/>
      <c r="D32" s="45" t="str">
        <f t="shared" si="2"/>
        <v>answer            y, n, or p</v>
      </c>
      <c r="E32" s="24"/>
      <c r="F32" s="24"/>
      <c r="G32" s="24"/>
      <c r="H32" s="24"/>
      <c r="I32" s="37" t="b">
        <f t="shared" si="3"/>
        <v>0</v>
      </c>
      <c r="J32" s="2"/>
      <c r="K32" s="3"/>
    </row>
    <row r="33" spans="1:11" s="7" customFormat="1" ht="38.25" x14ac:dyDescent="0.2">
      <c r="A33" s="48"/>
      <c r="B33" s="47" t="s">
        <v>336</v>
      </c>
      <c r="C33" s="21"/>
      <c r="D33" s="45" t="str">
        <f t="shared" si="2"/>
        <v>answer            y, n, or p</v>
      </c>
      <c r="E33" s="24"/>
      <c r="F33" s="24"/>
      <c r="G33" s="24"/>
      <c r="H33" s="24"/>
      <c r="I33" s="37" t="b">
        <f t="shared" si="3"/>
        <v>0</v>
      </c>
      <c r="J33" s="2"/>
      <c r="K33" s="3"/>
    </row>
    <row r="34" spans="1:11" s="7" customFormat="1" ht="25.5" x14ac:dyDescent="0.2">
      <c r="A34" s="48"/>
      <c r="B34" s="47" t="s">
        <v>337</v>
      </c>
      <c r="C34" s="21"/>
      <c r="D34" s="45" t="str">
        <f t="shared" si="2"/>
        <v>answer            y, n, or p</v>
      </c>
      <c r="E34" s="24"/>
      <c r="F34" s="24"/>
      <c r="G34" s="24"/>
      <c r="H34" s="24"/>
      <c r="I34" s="37" t="b">
        <f t="shared" si="3"/>
        <v>0</v>
      </c>
      <c r="J34" s="2"/>
      <c r="K34" s="3"/>
    </row>
    <row r="35" spans="1:11" s="7" customFormat="1" ht="25.5" x14ac:dyDescent="0.2">
      <c r="A35" s="48"/>
      <c r="B35" s="47" t="s">
        <v>338</v>
      </c>
      <c r="C35" s="21"/>
      <c r="D35" s="45" t="str">
        <f t="shared" si="2"/>
        <v>answer            y, n, or p</v>
      </c>
      <c r="E35" s="24"/>
      <c r="F35" s="24"/>
      <c r="G35" s="24"/>
      <c r="H35" s="24"/>
      <c r="I35" s="37" t="b">
        <f t="shared" si="3"/>
        <v>0</v>
      </c>
      <c r="J35" s="2"/>
      <c r="K35" s="3"/>
    </row>
    <row r="36" spans="1:11" s="7" customFormat="1" ht="51" x14ac:dyDescent="0.2">
      <c r="A36" s="48"/>
      <c r="B36" s="47" t="s">
        <v>339</v>
      </c>
      <c r="C36" s="21"/>
      <c r="D36" s="45" t="str">
        <f t="shared" si="2"/>
        <v>answer            y, n, or p</v>
      </c>
      <c r="E36" s="24"/>
      <c r="F36" s="24"/>
      <c r="G36" s="24"/>
      <c r="H36" s="24"/>
      <c r="I36" s="37" t="b">
        <f t="shared" si="3"/>
        <v>0</v>
      </c>
      <c r="J36" s="2"/>
      <c r="K36" s="3"/>
    </row>
    <row r="37" spans="1:11" s="7" customFormat="1" ht="25.5" x14ac:dyDescent="0.2">
      <c r="A37" s="48"/>
      <c r="B37" s="47" t="s">
        <v>340</v>
      </c>
      <c r="C37" s="21"/>
      <c r="D37" s="45" t="str">
        <f t="shared" si="2"/>
        <v>answer            y, n, or p</v>
      </c>
      <c r="E37" s="24"/>
      <c r="F37" s="24"/>
      <c r="G37" s="24"/>
      <c r="H37" s="24"/>
      <c r="I37" s="37" t="b">
        <f t="shared" si="3"/>
        <v>0</v>
      </c>
      <c r="J37" s="2"/>
      <c r="K37" s="3"/>
    </row>
    <row r="38" spans="1:11" ht="25.5" x14ac:dyDescent="0.25">
      <c r="A38" s="48"/>
      <c r="B38" s="47" t="s">
        <v>341</v>
      </c>
      <c r="C38" s="21"/>
      <c r="D38" s="45" t="str">
        <f t="shared" si="2"/>
        <v>answer            y, n, or p</v>
      </c>
      <c r="E38" s="32"/>
      <c r="F38" s="32"/>
      <c r="G38" s="32"/>
      <c r="H38" s="32"/>
      <c r="I38" s="37" t="b">
        <f t="shared" si="3"/>
        <v>0</v>
      </c>
      <c r="J38" s="2"/>
      <c r="K38" s="3"/>
    </row>
    <row r="39" spans="1:11" ht="25.5" x14ac:dyDescent="0.25">
      <c r="A39" s="48"/>
      <c r="B39" s="47" t="s">
        <v>58</v>
      </c>
      <c r="C39" s="21"/>
      <c r="D39" s="45" t="str">
        <f t="shared" si="2"/>
        <v>answer            y, n, or p</v>
      </c>
      <c r="E39" s="32"/>
      <c r="F39" s="32"/>
      <c r="G39" s="32"/>
      <c r="H39" s="32"/>
      <c r="I39" s="37" t="b">
        <f t="shared" si="3"/>
        <v>0</v>
      </c>
      <c r="J39" s="2"/>
      <c r="K39" s="3"/>
    </row>
    <row r="40" spans="1:11" ht="25.5" x14ac:dyDescent="0.25">
      <c r="A40" s="48"/>
      <c r="B40" s="47" t="s">
        <v>59</v>
      </c>
      <c r="C40" s="21"/>
      <c r="D40" s="45" t="str">
        <f t="shared" si="2"/>
        <v>answer            y, n, or p</v>
      </c>
      <c r="E40" s="32"/>
      <c r="F40" s="32"/>
      <c r="G40" s="32"/>
      <c r="H40" s="32"/>
      <c r="I40" s="37" t="b">
        <f t="shared" si="3"/>
        <v>0</v>
      </c>
      <c r="J40" s="2"/>
      <c r="K40" s="3"/>
    </row>
    <row r="41" spans="1:11" ht="38.25" x14ac:dyDescent="0.25">
      <c r="A41" s="48"/>
      <c r="B41" s="47" t="s">
        <v>590</v>
      </c>
      <c r="C41" s="21"/>
      <c r="D41" s="45" t="str">
        <f t="shared" si="2"/>
        <v>answer            y, n, or p</v>
      </c>
      <c r="E41" s="32"/>
      <c r="F41" s="32"/>
      <c r="G41" s="32"/>
      <c r="H41" s="32"/>
      <c r="I41" s="37" t="b">
        <f t="shared" si="3"/>
        <v>0</v>
      </c>
      <c r="J41" s="2"/>
      <c r="K41" s="3"/>
    </row>
    <row r="42" spans="1:11" ht="25.5" x14ac:dyDescent="0.25">
      <c r="A42" s="48"/>
      <c r="B42" s="47" t="s">
        <v>342</v>
      </c>
      <c r="C42" s="21"/>
      <c r="D42" s="45" t="str">
        <f t="shared" si="2"/>
        <v>answer            y, n, or p</v>
      </c>
      <c r="E42" s="32"/>
      <c r="F42" s="32"/>
      <c r="G42" s="32"/>
      <c r="H42" s="32"/>
      <c r="I42" s="37" t="b">
        <f t="shared" si="3"/>
        <v>0</v>
      </c>
      <c r="J42" s="2"/>
      <c r="K42" s="3"/>
    </row>
    <row r="43" spans="1:11" ht="25.5" x14ac:dyDescent="0.25">
      <c r="A43" s="48"/>
      <c r="B43" s="47" t="s">
        <v>343</v>
      </c>
      <c r="C43" s="21"/>
      <c r="D43" s="45" t="str">
        <f t="shared" si="2"/>
        <v>answer            y, n, or p</v>
      </c>
      <c r="E43" s="32"/>
      <c r="F43" s="32"/>
      <c r="G43" s="32"/>
      <c r="H43" s="32"/>
      <c r="I43" s="37" t="b">
        <f t="shared" si="3"/>
        <v>0</v>
      </c>
      <c r="J43" s="2"/>
      <c r="K43" s="3"/>
    </row>
    <row r="44" spans="1:11" ht="25.5" x14ac:dyDescent="0.25">
      <c r="A44" s="48"/>
      <c r="B44" s="47" t="s">
        <v>344</v>
      </c>
      <c r="C44" s="21"/>
      <c r="D44" s="45" t="str">
        <f>IF(OR(C$77="N",C$85="n"),"skip this question",IF(C44="","answer            y, n, p, or na",IF(C44="na","not applicable",IF(C44="y","complete","further action is required"))))</f>
        <v>answer            y, n, p, or na</v>
      </c>
      <c r="E44" s="32"/>
      <c r="F44" s="32"/>
      <c r="G44" s="32"/>
      <c r="H44" s="32"/>
      <c r="I44" s="37" t="b">
        <f t="shared" si="3"/>
        <v>0</v>
      </c>
      <c r="J44" s="2"/>
      <c r="K44" s="3"/>
    </row>
    <row r="45" spans="1:11" ht="25.5" x14ac:dyDescent="0.25">
      <c r="A45" s="57" t="s">
        <v>356</v>
      </c>
      <c r="B45" s="47" t="s">
        <v>61</v>
      </c>
      <c r="C45" s="21"/>
      <c r="D45" s="45" t="str">
        <f t="shared" si="2"/>
        <v>answer            y, n, or p</v>
      </c>
      <c r="E45" s="32"/>
      <c r="F45" s="32"/>
      <c r="G45" s="32"/>
      <c r="H45" s="32"/>
      <c r="I45" s="37" t="b">
        <f t="shared" si="3"/>
        <v>0</v>
      </c>
      <c r="J45" s="2"/>
      <c r="K45" s="3"/>
    </row>
    <row r="46" spans="1:11" ht="25.5" x14ac:dyDescent="0.25">
      <c r="A46" s="48"/>
      <c r="B46" s="47" t="s">
        <v>708</v>
      </c>
      <c r="C46" s="21"/>
      <c r="D46" s="45" t="str">
        <f t="shared" si="2"/>
        <v>answer            y, n, or p</v>
      </c>
      <c r="E46" s="32"/>
      <c r="F46" s="32"/>
      <c r="G46" s="32"/>
      <c r="H46" s="32"/>
      <c r="I46" s="37" t="b">
        <f t="shared" si="3"/>
        <v>0</v>
      </c>
      <c r="J46" s="2"/>
      <c r="K46" s="3"/>
    </row>
    <row r="47" spans="1:11" ht="25.5" x14ac:dyDescent="0.25">
      <c r="A47" s="57" t="s">
        <v>357</v>
      </c>
      <c r="B47" s="47" t="s">
        <v>62</v>
      </c>
      <c r="C47" s="21"/>
      <c r="D47" s="45" t="str">
        <f t="shared" si="2"/>
        <v>answer            y, n, or p</v>
      </c>
      <c r="E47" s="32"/>
      <c r="F47" s="32"/>
      <c r="G47" s="32"/>
      <c r="H47" s="32"/>
      <c r="I47" s="37" t="b">
        <f t="shared" si="3"/>
        <v>0</v>
      </c>
      <c r="J47" s="2"/>
      <c r="K47" s="3"/>
    </row>
    <row r="48" spans="1:11" ht="25.5" x14ac:dyDescent="0.25">
      <c r="A48" s="86"/>
      <c r="B48" s="47" t="s">
        <v>345</v>
      </c>
      <c r="C48" s="21"/>
      <c r="D48" s="45" t="str">
        <f t="shared" si="2"/>
        <v>answer            y, n, or p</v>
      </c>
      <c r="E48" s="32"/>
      <c r="F48" s="32"/>
      <c r="G48" s="32"/>
      <c r="H48" s="32"/>
      <c r="I48" s="37" t="b">
        <f t="shared" si="3"/>
        <v>0</v>
      </c>
      <c r="J48" s="2"/>
      <c r="K48" s="3"/>
    </row>
    <row r="49" spans="1:11" ht="25.5" x14ac:dyDescent="0.25">
      <c r="A49" s="86"/>
      <c r="B49" s="47" t="s">
        <v>346</v>
      </c>
      <c r="C49" s="21"/>
      <c r="D49" s="45" t="str">
        <f t="shared" si="2"/>
        <v>answer            y, n, or p</v>
      </c>
      <c r="E49" s="32"/>
      <c r="F49" s="32"/>
      <c r="G49" s="32"/>
      <c r="H49" s="32"/>
      <c r="I49" s="37" t="b">
        <f t="shared" si="3"/>
        <v>0</v>
      </c>
      <c r="J49" s="2"/>
      <c r="K49" s="3"/>
    </row>
    <row r="50" spans="1:11" ht="25.5" x14ac:dyDescent="0.25">
      <c r="A50" s="57" t="s">
        <v>273</v>
      </c>
      <c r="B50" s="47" t="s">
        <v>335</v>
      </c>
      <c r="C50" s="21"/>
      <c r="D50" s="45" t="str">
        <f t="shared" si="2"/>
        <v>answer            y, n, or p</v>
      </c>
      <c r="E50" s="32"/>
      <c r="F50" s="32"/>
      <c r="G50" s="32"/>
      <c r="H50" s="32"/>
      <c r="I50" s="37" t="b">
        <f t="shared" si="3"/>
        <v>0</v>
      </c>
      <c r="J50" s="2"/>
      <c r="K50" s="3"/>
    </row>
    <row r="51" spans="1:11" ht="25.5" x14ac:dyDescent="0.25">
      <c r="A51" s="86"/>
      <c r="B51" s="47" t="s">
        <v>347</v>
      </c>
      <c r="C51" s="21"/>
      <c r="D51" s="45" t="str">
        <f t="shared" si="2"/>
        <v>answer            y, n, or p</v>
      </c>
      <c r="E51" s="32"/>
      <c r="F51" s="32"/>
      <c r="G51" s="32"/>
      <c r="H51" s="32"/>
      <c r="I51" s="37" t="b">
        <f t="shared" si="3"/>
        <v>0</v>
      </c>
      <c r="J51" s="2"/>
      <c r="K51" s="3"/>
    </row>
    <row r="52" spans="1:11" ht="51" x14ac:dyDescent="0.25">
      <c r="A52" s="86"/>
      <c r="B52" s="47" t="s">
        <v>348</v>
      </c>
      <c r="C52" s="21"/>
      <c r="D52" s="45" t="str">
        <f t="shared" si="2"/>
        <v>answer            y, n, or p</v>
      </c>
      <c r="E52" s="32"/>
      <c r="F52" s="32"/>
      <c r="G52" s="32"/>
      <c r="H52" s="32"/>
      <c r="I52" s="37" t="b">
        <f t="shared" si="3"/>
        <v>0</v>
      </c>
      <c r="J52" s="2"/>
      <c r="K52" s="3"/>
    </row>
    <row r="53" spans="1:11" ht="25.5" x14ac:dyDescent="0.25">
      <c r="A53" s="86"/>
      <c r="B53" s="47" t="s">
        <v>349</v>
      </c>
      <c r="C53" s="21"/>
      <c r="D53" s="45" t="str">
        <f t="shared" si="2"/>
        <v>answer            y, n, or p</v>
      </c>
      <c r="E53" s="32"/>
      <c r="F53" s="32"/>
      <c r="G53" s="32"/>
      <c r="H53" s="32"/>
      <c r="I53" s="37" t="b">
        <f t="shared" si="3"/>
        <v>0</v>
      </c>
      <c r="J53" s="2"/>
      <c r="K53" s="3"/>
    </row>
    <row r="54" spans="1:11" ht="25.5" x14ac:dyDescent="0.25">
      <c r="A54" s="86"/>
      <c r="B54" s="47" t="s">
        <v>350</v>
      </c>
      <c r="C54" s="21"/>
      <c r="D54" s="45" t="str">
        <f t="shared" si="2"/>
        <v>answer            y, n, or p</v>
      </c>
      <c r="E54" s="32"/>
      <c r="F54" s="32"/>
      <c r="G54" s="32"/>
      <c r="H54" s="32"/>
      <c r="I54" s="37" t="b">
        <f t="shared" si="3"/>
        <v>0</v>
      </c>
      <c r="J54" s="2"/>
      <c r="K54" s="3"/>
    </row>
    <row r="55" spans="1:11" ht="25.5" x14ac:dyDescent="0.25">
      <c r="A55" s="86"/>
      <c r="B55" s="47" t="s">
        <v>351</v>
      </c>
      <c r="C55" s="21"/>
      <c r="D55" s="45" t="str">
        <f t="shared" si="2"/>
        <v>answer            y, n, or p</v>
      </c>
      <c r="E55" s="32"/>
      <c r="F55" s="32"/>
      <c r="G55" s="32"/>
      <c r="H55" s="32"/>
      <c r="I55" s="37" t="b">
        <f t="shared" si="3"/>
        <v>0</v>
      </c>
      <c r="J55" s="2"/>
      <c r="K55" s="3"/>
    </row>
    <row r="56" spans="1:11" ht="25.5" x14ac:dyDescent="0.25">
      <c r="A56" s="86"/>
      <c r="B56" s="47" t="s">
        <v>352</v>
      </c>
      <c r="C56" s="21"/>
      <c r="D56" s="45" t="str">
        <f t="shared" si="2"/>
        <v>answer            y, n, or p</v>
      </c>
      <c r="E56" s="32"/>
      <c r="F56" s="32"/>
      <c r="G56" s="32"/>
      <c r="H56" s="32"/>
      <c r="I56" s="37" t="b">
        <f t="shared" si="3"/>
        <v>0</v>
      </c>
      <c r="J56" s="2"/>
      <c r="K56" s="3"/>
    </row>
    <row r="57" spans="1:11" ht="25.5" x14ac:dyDescent="0.25">
      <c r="A57" s="86"/>
      <c r="B57" s="47" t="s">
        <v>353</v>
      </c>
      <c r="C57" s="21"/>
      <c r="D57" s="45" t="str">
        <f t="shared" si="2"/>
        <v>answer            y, n, or p</v>
      </c>
      <c r="E57" s="32"/>
      <c r="F57" s="32"/>
      <c r="G57" s="32"/>
      <c r="H57" s="32"/>
      <c r="I57" s="37" t="b">
        <f t="shared" si="3"/>
        <v>0</v>
      </c>
      <c r="J57" s="2"/>
      <c r="K57" s="3"/>
    </row>
    <row r="58" spans="1:11" ht="25.5" x14ac:dyDescent="0.25">
      <c r="A58" s="86"/>
      <c r="B58" s="47" t="s">
        <v>354</v>
      </c>
      <c r="C58" s="21"/>
      <c r="D58" s="45" t="str">
        <f t="shared" si="2"/>
        <v>answer            y, n, or p</v>
      </c>
      <c r="E58" s="32"/>
      <c r="F58" s="32"/>
      <c r="G58" s="32"/>
      <c r="H58" s="32"/>
      <c r="I58" s="37" t="b">
        <f t="shared" si="3"/>
        <v>0</v>
      </c>
      <c r="J58" s="2"/>
      <c r="K58" s="3"/>
    </row>
    <row r="59" spans="1:11" ht="25.5" x14ac:dyDescent="0.25">
      <c r="A59" s="86"/>
      <c r="B59" s="47" t="s">
        <v>355</v>
      </c>
      <c r="C59" s="21"/>
      <c r="D59" s="45" t="str">
        <f t="shared" si="2"/>
        <v>answer            y, n, or p</v>
      </c>
      <c r="E59" s="32"/>
      <c r="F59" s="32"/>
      <c r="G59" s="32"/>
      <c r="H59" s="32"/>
      <c r="I59" s="37" t="b">
        <f t="shared" si="3"/>
        <v>0</v>
      </c>
      <c r="J59" s="2"/>
      <c r="K59" s="3"/>
    </row>
    <row r="60" spans="1:11" ht="63.75" x14ac:dyDescent="0.25">
      <c r="A60" s="87"/>
      <c r="B60" s="47" t="s">
        <v>509</v>
      </c>
      <c r="C60" s="21"/>
      <c r="D60" s="45" t="str">
        <f>IF(OR(C$77="N",C$85="n"),"skip this question",IF(C60="","answer            y, n, p, or na",IF(C60="na","not applicable",IF(C60="y","complete","further action is required"))))</f>
        <v>answer            y, n, p, or na</v>
      </c>
      <c r="E60" s="32"/>
      <c r="F60" s="32"/>
      <c r="G60" s="32"/>
      <c r="H60" s="32"/>
      <c r="I60" s="37" t="b">
        <f t="shared" si="3"/>
        <v>0</v>
      </c>
      <c r="J60" s="2"/>
      <c r="K60" s="3"/>
    </row>
    <row r="61" spans="1:11" x14ac:dyDescent="0.25">
      <c r="A61" s="88"/>
      <c r="B61" s="88"/>
      <c r="C61" s="89"/>
      <c r="D61" s="90"/>
      <c r="E61" s="91"/>
      <c r="F61" s="91"/>
      <c r="G61" s="91"/>
      <c r="H61" s="91"/>
      <c r="I61" s="37" t="b">
        <f>AND(I3:I60)</f>
        <v>0</v>
      </c>
    </row>
  </sheetData>
  <sheetProtection sheet="1" objects="1" scenarios="1" selectLockedCells="1"/>
  <mergeCells count="4">
    <mergeCell ref="A1:B1"/>
    <mergeCell ref="A27:B27"/>
    <mergeCell ref="A2:B2"/>
    <mergeCell ref="D1:F1"/>
  </mergeCells>
  <conditionalFormatting sqref="C3:C26 C45:C59">
    <cfRule type="cellIs" priority="46" operator="equal">
      <formula>""""""</formula>
    </cfRule>
    <cfRule type="cellIs" dxfId="236" priority="47" operator="equal">
      <formula>"n"</formula>
    </cfRule>
    <cfRule type="cellIs" dxfId="235" priority="48" operator="equal">
      <formula>"p"</formula>
    </cfRule>
    <cfRule type="cellIs" dxfId="234" priority="49" operator="equal">
      <formula>"y"</formula>
    </cfRule>
  </conditionalFormatting>
  <conditionalFormatting sqref="D28">
    <cfRule type="cellIs" dxfId="233" priority="25" operator="equal">
      <formula>"skip the following questions"</formula>
    </cfRule>
  </conditionalFormatting>
  <conditionalFormatting sqref="C28">
    <cfRule type="cellIs" priority="22" operator="equal">
      <formula>""""""</formula>
    </cfRule>
    <cfRule type="cellIs" dxfId="232" priority="23" operator="equal">
      <formula>"n"</formula>
    </cfRule>
    <cfRule type="cellIs" dxfId="231" priority="24" operator="equal">
      <formula>"y"</formula>
    </cfRule>
  </conditionalFormatting>
  <conditionalFormatting sqref="C29">
    <cfRule type="cellIs" priority="18" operator="equal">
      <formula>""""""</formula>
    </cfRule>
    <cfRule type="cellIs" dxfId="230" priority="19" operator="equal">
      <formula>"n"</formula>
    </cfRule>
    <cfRule type="cellIs" dxfId="229" priority="20" operator="equal">
      <formula>"p"</formula>
    </cfRule>
    <cfRule type="cellIs" dxfId="228" priority="21" operator="equal">
      <formula>"y"</formula>
    </cfRule>
  </conditionalFormatting>
  <conditionalFormatting sqref="D29 D45:D59">
    <cfRule type="cellIs" dxfId="227" priority="17" operator="equal">
      <formula>"skip this question"</formula>
    </cfRule>
  </conditionalFormatting>
  <conditionalFormatting sqref="C30:C43">
    <cfRule type="cellIs" priority="13" operator="equal">
      <formula>""""""</formula>
    </cfRule>
    <cfRule type="cellIs" dxfId="226" priority="14" operator="equal">
      <formula>"n"</formula>
    </cfRule>
    <cfRule type="cellIs" dxfId="225" priority="15" operator="equal">
      <formula>"p"</formula>
    </cfRule>
    <cfRule type="cellIs" dxfId="224" priority="16" operator="equal">
      <formula>"y"</formula>
    </cfRule>
  </conditionalFormatting>
  <conditionalFormatting sqref="D30:D43">
    <cfRule type="cellIs" dxfId="223" priority="12" operator="equal">
      <formula>"skip this question"</formula>
    </cfRule>
  </conditionalFormatting>
  <conditionalFormatting sqref="C60">
    <cfRule type="cellIs" priority="8" operator="equal">
      <formula>""""""</formula>
    </cfRule>
    <cfRule type="cellIs" dxfId="222" priority="9" operator="equal">
      <formula>"n"</formula>
    </cfRule>
    <cfRule type="cellIs" dxfId="221" priority="10" operator="equal">
      <formula>"p"</formula>
    </cfRule>
    <cfRule type="cellIs" dxfId="220" priority="11" operator="equal">
      <formula>"y"</formula>
    </cfRule>
  </conditionalFormatting>
  <conditionalFormatting sqref="D60">
    <cfRule type="cellIs" dxfId="219" priority="7" operator="equal">
      <formula>"skip this question"</formula>
    </cfRule>
  </conditionalFormatting>
  <conditionalFormatting sqref="D44">
    <cfRule type="cellIs" dxfId="218" priority="2" operator="equal">
      <formula>"skip this question"</formula>
    </cfRule>
  </conditionalFormatting>
  <conditionalFormatting sqref="C44">
    <cfRule type="cellIs" priority="3" operator="equal">
      <formula>""""""</formula>
    </cfRule>
    <cfRule type="cellIs" dxfId="217" priority="4" operator="equal">
      <formula>"n"</formula>
    </cfRule>
    <cfRule type="cellIs" dxfId="216" priority="5" operator="equal">
      <formula>"p"</formula>
    </cfRule>
    <cfRule type="cellIs" dxfId="215" priority="6" operator="equal">
      <formula>"y"</formula>
    </cfRule>
  </conditionalFormatting>
  <conditionalFormatting sqref="D1:F1">
    <cfRule type="cellIs" dxfId="214" priority="1" operator="equal">
      <formula>"you have answered all the questions in this section"</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controls!$B$2:$B$4</xm:f>
          </x14:formula1>
          <xm:sqref>C29:C43 C3:C26 C45:C59</xm:sqref>
        </x14:dataValidation>
        <x14:dataValidation type="list" allowBlank="1" showInputMessage="1" showErrorMessage="1">
          <x14:formula1>
            <xm:f>controls!$B$2:$B$3</xm:f>
          </x14:formula1>
          <xm:sqref>C28</xm:sqref>
        </x14:dataValidation>
        <x14:dataValidation type="list" allowBlank="1" showInputMessage="1" showErrorMessage="1">
          <x14:formula1>
            <xm:f>controls!$B$2:$B$5</xm:f>
          </x14:formula1>
          <xm:sqref>C60 C44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
  <sheetViews>
    <sheetView workbookViewId="0">
      <pane ySplit="1" topLeftCell="A2" activePane="bottomLeft" state="frozen"/>
      <selection pane="bottomLeft" activeCell="C11" sqref="C3:C11"/>
    </sheetView>
  </sheetViews>
  <sheetFormatPr defaultColWidth="8.85546875" defaultRowHeight="14.25" x14ac:dyDescent="0.2"/>
  <cols>
    <col min="1" max="1" width="40.42578125" style="3" customWidth="1"/>
    <col min="2" max="2" width="51.85546875" style="3" customWidth="1"/>
    <col min="3" max="3" width="9.7109375" style="22" customWidth="1"/>
    <col min="4" max="4" width="13.7109375" style="10" customWidth="1"/>
    <col min="5" max="5" width="35.7109375" style="25" customWidth="1"/>
    <col min="6" max="6" width="15.7109375" style="25" customWidth="1"/>
    <col min="7" max="8" width="12.7109375" style="25" customWidth="1"/>
    <col min="9" max="9" width="0" style="7" hidden="1" customWidth="1"/>
    <col min="10" max="10" width="8.85546875" style="7"/>
    <col min="11" max="11" width="33.42578125" style="7" customWidth="1"/>
    <col min="12" max="16384" width="8.85546875" style="7"/>
  </cols>
  <sheetData>
    <row r="1" spans="1:11" s="2" customFormat="1" ht="15.75" x14ac:dyDescent="0.25">
      <c r="A1" s="113" t="s">
        <v>19</v>
      </c>
      <c r="B1" s="113"/>
      <c r="C1" s="63"/>
      <c r="D1" s="112" t="str">
        <f>IF(I100,"you have answered all the questions in this section","the assessment is not complete")</f>
        <v>the assessment is not complete</v>
      </c>
      <c r="E1" s="112"/>
      <c r="F1" s="112"/>
      <c r="G1" s="37"/>
      <c r="H1" s="37"/>
      <c r="I1" s="37"/>
    </row>
    <row r="2" spans="1:11" s="3" customFormat="1" ht="15.75" x14ac:dyDescent="0.25">
      <c r="A2" s="124" t="s">
        <v>20</v>
      </c>
      <c r="B2" s="125"/>
      <c r="C2" s="38" t="s">
        <v>63</v>
      </c>
      <c r="D2" s="39"/>
      <c r="E2" s="40" t="s">
        <v>44</v>
      </c>
      <c r="F2" s="40" t="s">
        <v>45</v>
      </c>
      <c r="G2" s="40" t="s">
        <v>46</v>
      </c>
      <c r="H2" s="41" t="s">
        <v>47</v>
      </c>
      <c r="I2" s="42"/>
    </row>
    <row r="3" spans="1:11" s="3" customFormat="1" ht="38.25" x14ac:dyDescent="0.25">
      <c r="A3" s="65" t="s">
        <v>1</v>
      </c>
      <c r="B3" s="105" t="s">
        <v>358</v>
      </c>
      <c r="C3" s="21"/>
      <c r="D3" s="45" t="str">
        <f t="shared" ref="D3:D10" si="0">IF(C3="","answer            y, n, or p", IF(C3="y","complete", "further action is required"))</f>
        <v>answer            y, n, or p</v>
      </c>
      <c r="E3" s="15"/>
      <c r="F3" s="15"/>
      <c r="G3" s="15"/>
      <c r="H3" s="23"/>
      <c r="I3" s="42" t="b">
        <f>OR(C3="Y",C3="P",C3="N")</f>
        <v>0</v>
      </c>
    </row>
    <row r="4" spans="1:11" s="3" customFormat="1" ht="38.25" x14ac:dyDescent="0.25">
      <c r="A4" s="106"/>
      <c r="B4" s="105" t="s">
        <v>359</v>
      </c>
      <c r="C4" s="21"/>
      <c r="D4" s="45" t="str">
        <f t="shared" si="0"/>
        <v>answer            y, n, or p</v>
      </c>
      <c r="E4" s="15"/>
      <c r="F4" s="15"/>
      <c r="G4" s="15"/>
      <c r="H4" s="23"/>
      <c r="I4" s="42" t="b">
        <f t="shared" ref="I4:I57" si="1">OR(C4="Y",C4="P",C4="N")</f>
        <v>0</v>
      </c>
    </row>
    <row r="5" spans="1:11" s="3" customFormat="1" ht="25.5" x14ac:dyDescent="0.25">
      <c r="A5" s="106"/>
      <c r="B5" s="105" t="s">
        <v>670</v>
      </c>
      <c r="C5" s="21"/>
      <c r="D5" s="45" t="str">
        <f t="shared" si="0"/>
        <v>answer            y, n, or p</v>
      </c>
      <c r="E5" s="15"/>
      <c r="F5" s="15"/>
      <c r="G5" s="15"/>
      <c r="H5" s="23"/>
      <c r="I5" s="42" t="b">
        <f t="shared" si="1"/>
        <v>0</v>
      </c>
    </row>
    <row r="6" spans="1:11" s="3" customFormat="1" ht="25.5" x14ac:dyDescent="0.25">
      <c r="A6" s="106"/>
      <c r="B6" s="105" t="s">
        <v>671</v>
      </c>
      <c r="C6" s="21"/>
      <c r="D6" s="45" t="str">
        <f t="shared" si="0"/>
        <v>answer            y, n, or p</v>
      </c>
      <c r="E6" s="15"/>
      <c r="F6" s="15"/>
      <c r="G6" s="15"/>
      <c r="H6" s="23"/>
      <c r="I6" s="42" t="b">
        <f t="shared" si="1"/>
        <v>0</v>
      </c>
    </row>
    <row r="7" spans="1:11" s="3" customFormat="1" ht="25.5" x14ac:dyDescent="0.25">
      <c r="A7" s="106"/>
      <c r="B7" s="105" t="s">
        <v>360</v>
      </c>
      <c r="C7" s="21"/>
      <c r="D7" s="45" t="str">
        <f t="shared" si="0"/>
        <v>answer            y, n, or p</v>
      </c>
      <c r="E7" s="15"/>
      <c r="F7" s="15"/>
      <c r="G7" s="15"/>
      <c r="H7" s="23"/>
      <c r="I7" s="42" t="b">
        <f t="shared" si="1"/>
        <v>0</v>
      </c>
    </row>
    <row r="8" spans="1:11" s="3" customFormat="1" ht="25.5" x14ac:dyDescent="0.25">
      <c r="A8" s="106"/>
      <c r="B8" s="105" t="s">
        <v>361</v>
      </c>
      <c r="C8" s="21"/>
      <c r="D8" s="45" t="str">
        <f t="shared" si="0"/>
        <v>answer            y, n, or p</v>
      </c>
      <c r="E8" s="15"/>
      <c r="F8" s="15"/>
      <c r="G8" s="15"/>
      <c r="H8" s="23"/>
      <c r="I8" s="42" t="b">
        <f t="shared" si="1"/>
        <v>0</v>
      </c>
    </row>
    <row r="9" spans="1:11" s="3" customFormat="1" ht="25.5" x14ac:dyDescent="0.25">
      <c r="A9" s="106"/>
      <c r="B9" s="105" t="s">
        <v>362</v>
      </c>
      <c r="C9" s="21"/>
      <c r="D9" s="45" t="str">
        <f t="shared" si="0"/>
        <v>answer            y, n, or p</v>
      </c>
      <c r="E9" s="15"/>
      <c r="F9" s="15"/>
      <c r="G9" s="15"/>
      <c r="H9" s="23"/>
      <c r="I9" s="42" t="b">
        <f t="shared" si="1"/>
        <v>0</v>
      </c>
    </row>
    <row r="10" spans="1:11" s="3" customFormat="1" ht="25.5" x14ac:dyDescent="0.25">
      <c r="A10" s="106"/>
      <c r="B10" s="105" t="s">
        <v>653</v>
      </c>
      <c r="C10" s="21"/>
      <c r="D10" s="45" t="str">
        <f t="shared" si="0"/>
        <v>answer            y, n, or p</v>
      </c>
      <c r="E10" s="15"/>
      <c r="F10" s="15"/>
      <c r="G10" s="15"/>
      <c r="H10" s="23"/>
      <c r="I10" s="42" t="b">
        <f t="shared" si="1"/>
        <v>0</v>
      </c>
    </row>
    <row r="11" spans="1:11" ht="25.5" x14ac:dyDescent="0.2">
      <c r="A11" s="106"/>
      <c r="B11" s="59" t="s">
        <v>672</v>
      </c>
      <c r="C11" s="21"/>
      <c r="D11" s="45" t="str">
        <f>IF(C11="","answer            y, n, or p", IF(C11="y","complete", "further action is required"))</f>
        <v>answer            y, n, or p</v>
      </c>
      <c r="E11" s="24"/>
      <c r="F11" s="24"/>
      <c r="G11" s="24"/>
      <c r="H11" s="24"/>
      <c r="I11" s="42" t="b">
        <f t="shared" si="1"/>
        <v>0</v>
      </c>
      <c r="J11" s="3"/>
      <c r="K11" s="3"/>
    </row>
    <row r="12" spans="1:11" ht="25.5" x14ac:dyDescent="0.2">
      <c r="A12" s="106"/>
      <c r="B12" s="59" t="s">
        <v>363</v>
      </c>
      <c r="C12" s="21"/>
      <c r="D12" s="45" t="str">
        <f t="shared" ref="D12:D23" si="2">IF(C12="","answer            y, n, or p", IF(C12="y","complete", "further action is required"))</f>
        <v>answer            y, n, or p</v>
      </c>
      <c r="E12" s="24"/>
      <c r="F12" s="24"/>
      <c r="G12" s="24"/>
      <c r="H12" s="24"/>
      <c r="I12" s="42" t="b">
        <f t="shared" si="1"/>
        <v>0</v>
      </c>
      <c r="J12" s="3"/>
      <c r="K12" s="3"/>
    </row>
    <row r="13" spans="1:11" ht="25.5" x14ac:dyDescent="0.2">
      <c r="A13" s="106"/>
      <c r="B13" s="59" t="s">
        <v>364</v>
      </c>
      <c r="C13" s="21"/>
      <c r="D13" s="45" t="str">
        <f t="shared" si="2"/>
        <v>answer            y, n, or p</v>
      </c>
      <c r="E13" s="24"/>
      <c r="F13" s="24"/>
      <c r="G13" s="24"/>
      <c r="H13" s="24"/>
      <c r="I13" s="42" t="b">
        <f t="shared" si="1"/>
        <v>0</v>
      </c>
      <c r="J13" s="3"/>
      <c r="K13" s="3"/>
    </row>
    <row r="14" spans="1:11" ht="25.5" x14ac:dyDescent="0.2">
      <c r="A14" s="57" t="s">
        <v>67</v>
      </c>
      <c r="B14" s="47" t="s">
        <v>378</v>
      </c>
      <c r="C14" s="21"/>
      <c r="D14" s="45" t="str">
        <f t="shared" si="2"/>
        <v>answer            y, n, or p</v>
      </c>
      <c r="E14" s="24"/>
      <c r="F14" s="24"/>
      <c r="G14" s="24"/>
      <c r="H14" s="24"/>
      <c r="I14" s="42" t="b">
        <f t="shared" si="1"/>
        <v>0</v>
      </c>
      <c r="J14" s="3"/>
      <c r="K14" s="3"/>
    </row>
    <row r="15" spans="1:11" ht="51" x14ac:dyDescent="0.2">
      <c r="A15" s="48"/>
      <c r="B15" s="47" t="s">
        <v>379</v>
      </c>
      <c r="C15" s="21"/>
      <c r="D15" s="45" t="str">
        <f t="shared" si="2"/>
        <v>answer            y, n, or p</v>
      </c>
      <c r="E15" s="24"/>
      <c r="F15" s="24"/>
      <c r="G15" s="24"/>
      <c r="H15" s="24"/>
      <c r="I15" s="42" t="b">
        <f t="shared" si="1"/>
        <v>0</v>
      </c>
      <c r="J15" s="3"/>
      <c r="K15" s="3"/>
    </row>
    <row r="16" spans="1:11" ht="63.75" x14ac:dyDescent="0.2">
      <c r="A16" s="48"/>
      <c r="B16" s="47" t="s">
        <v>380</v>
      </c>
      <c r="C16" s="21"/>
      <c r="D16" s="45" t="str">
        <f t="shared" si="2"/>
        <v>answer            y, n, or p</v>
      </c>
      <c r="E16" s="24"/>
      <c r="F16" s="24"/>
      <c r="G16" s="24"/>
      <c r="H16" s="24"/>
      <c r="I16" s="42" t="b">
        <f t="shared" si="1"/>
        <v>0</v>
      </c>
      <c r="J16" s="3"/>
      <c r="K16" s="3"/>
    </row>
    <row r="17" spans="1:11" ht="38.25" x14ac:dyDescent="0.2">
      <c r="A17" s="48"/>
      <c r="B17" s="47" t="s">
        <v>654</v>
      </c>
      <c r="C17" s="21"/>
      <c r="D17" s="45" t="str">
        <f t="shared" si="2"/>
        <v>answer            y, n, or p</v>
      </c>
      <c r="E17" s="24"/>
      <c r="F17" s="24"/>
      <c r="G17" s="24"/>
      <c r="H17" s="24"/>
      <c r="I17" s="42" t="b">
        <f t="shared" si="1"/>
        <v>0</v>
      </c>
      <c r="J17" s="3"/>
      <c r="K17" s="3"/>
    </row>
    <row r="18" spans="1:11" ht="69.75" customHeight="1" x14ac:dyDescent="0.2">
      <c r="A18" s="48"/>
      <c r="B18" s="47" t="s">
        <v>655</v>
      </c>
      <c r="C18" s="21"/>
      <c r="D18" s="45" t="str">
        <f t="shared" si="2"/>
        <v>answer            y, n, or p</v>
      </c>
      <c r="E18" s="24"/>
      <c r="F18" s="24"/>
      <c r="G18" s="24"/>
      <c r="H18" s="24"/>
      <c r="I18" s="42" t="b">
        <f t="shared" si="1"/>
        <v>0</v>
      </c>
      <c r="J18" s="3"/>
      <c r="K18" s="3"/>
    </row>
    <row r="19" spans="1:11" ht="38.25" x14ac:dyDescent="0.2">
      <c r="A19" s="48"/>
      <c r="B19" s="47" t="s">
        <v>656</v>
      </c>
      <c r="C19" s="21"/>
      <c r="D19" s="45" t="str">
        <f t="shared" si="2"/>
        <v>answer            y, n, or p</v>
      </c>
      <c r="E19" s="24"/>
      <c r="F19" s="24"/>
      <c r="G19" s="24"/>
      <c r="H19" s="24"/>
      <c r="I19" s="42" t="b">
        <f t="shared" si="1"/>
        <v>0</v>
      </c>
      <c r="J19" s="3"/>
      <c r="K19" s="3"/>
    </row>
    <row r="20" spans="1:11" ht="25.5" x14ac:dyDescent="0.2">
      <c r="A20" s="48"/>
      <c r="B20" s="47" t="s">
        <v>657</v>
      </c>
      <c r="C20" s="21"/>
      <c r="D20" s="45" t="str">
        <f t="shared" si="2"/>
        <v>answer            y, n, or p</v>
      </c>
      <c r="E20" s="24"/>
      <c r="F20" s="24"/>
      <c r="G20" s="24"/>
      <c r="H20" s="24"/>
      <c r="I20" s="42" t="b">
        <f t="shared" si="1"/>
        <v>0</v>
      </c>
      <c r="J20" s="3"/>
      <c r="K20" s="3"/>
    </row>
    <row r="21" spans="1:11" ht="38.25" x14ac:dyDescent="0.2">
      <c r="A21" s="48"/>
      <c r="B21" s="47" t="s">
        <v>658</v>
      </c>
      <c r="C21" s="21"/>
      <c r="D21" s="45" t="str">
        <f t="shared" si="2"/>
        <v>answer            y, n, or p</v>
      </c>
      <c r="E21" s="24"/>
      <c r="F21" s="24"/>
      <c r="G21" s="24"/>
      <c r="H21" s="24"/>
      <c r="I21" s="42" t="b">
        <f t="shared" si="1"/>
        <v>0</v>
      </c>
      <c r="J21" s="3"/>
      <c r="K21" s="3"/>
    </row>
    <row r="22" spans="1:11" ht="25.5" x14ac:dyDescent="0.2">
      <c r="A22" s="48"/>
      <c r="B22" s="47" t="s">
        <v>659</v>
      </c>
      <c r="C22" s="21"/>
      <c r="D22" s="45" t="str">
        <f t="shared" si="2"/>
        <v>answer            y, n, or p</v>
      </c>
      <c r="E22" s="24"/>
      <c r="F22" s="24"/>
      <c r="G22" s="24"/>
      <c r="H22" s="24"/>
      <c r="I22" s="42" t="b">
        <f t="shared" si="1"/>
        <v>0</v>
      </c>
      <c r="J22" s="3"/>
      <c r="K22" s="3"/>
    </row>
    <row r="23" spans="1:11" ht="25.5" x14ac:dyDescent="0.2">
      <c r="A23" s="48"/>
      <c r="B23" s="47" t="s">
        <v>660</v>
      </c>
      <c r="C23" s="21"/>
      <c r="D23" s="45" t="str">
        <f t="shared" si="2"/>
        <v>answer            y, n, or p</v>
      </c>
      <c r="E23" s="24"/>
      <c r="F23" s="24"/>
      <c r="G23" s="24"/>
      <c r="H23" s="24"/>
      <c r="I23" s="42" t="b">
        <f t="shared" si="1"/>
        <v>0</v>
      </c>
      <c r="J23" s="3"/>
      <c r="K23" s="3"/>
    </row>
    <row r="24" spans="1:11" ht="38.25" x14ac:dyDescent="0.2">
      <c r="A24" s="48"/>
      <c r="B24" s="47" t="s">
        <v>662</v>
      </c>
      <c r="C24" s="21"/>
      <c r="D24" s="45" t="str">
        <f>IF(C24="","answer            y, n, p, or na", IF(OR(C24="na",C24="y"),"no further is action is required", "further action is required"))</f>
        <v>answer            y, n, p, or na</v>
      </c>
      <c r="E24" s="24"/>
      <c r="F24" s="24"/>
      <c r="G24" s="24"/>
      <c r="H24" s="24"/>
      <c r="I24" s="42" t="b">
        <f>OR(C24="Y",C24="P",C24="N",C24="na")</f>
        <v>0</v>
      </c>
      <c r="J24" s="3"/>
      <c r="K24" s="3"/>
    </row>
    <row r="25" spans="1:11" ht="38.25" x14ac:dyDescent="0.2">
      <c r="A25" s="52"/>
      <c r="B25" s="47" t="s">
        <v>663</v>
      </c>
      <c r="C25" s="21"/>
      <c r="D25" s="45" t="str">
        <f>IF(C25="","answer            y, n, p, or na", IF(OR(C25="na",C25="y"),"no further is action is required", "further action is required"))</f>
        <v>answer            y, n, p, or na</v>
      </c>
      <c r="E25" s="24"/>
      <c r="F25" s="24"/>
      <c r="G25" s="24"/>
      <c r="H25" s="24"/>
      <c r="I25" s="42" t="b">
        <f>OR(C25="Y",C25="P",C25="N",C25="na")</f>
        <v>0</v>
      </c>
      <c r="J25" s="3"/>
      <c r="K25" s="3"/>
    </row>
    <row r="26" spans="1:11" s="3" customFormat="1" ht="15.75" x14ac:dyDescent="0.25">
      <c r="A26" s="124" t="s">
        <v>21</v>
      </c>
      <c r="B26" s="125"/>
      <c r="C26" s="38" t="s">
        <v>63</v>
      </c>
      <c r="D26" s="39"/>
      <c r="E26" s="40" t="s">
        <v>44</v>
      </c>
      <c r="F26" s="40" t="s">
        <v>45</v>
      </c>
      <c r="G26" s="40" t="s">
        <v>46</v>
      </c>
      <c r="H26" s="41" t="s">
        <v>47</v>
      </c>
      <c r="I26" s="42"/>
    </row>
    <row r="27" spans="1:11" s="3" customFormat="1" ht="38.25" x14ac:dyDescent="0.25">
      <c r="A27" s="64" t="s">
        <v>661</v>
      </c>
      <c r="B27" s="65" t="s">
        <v>669</v>
      </c>
      <c r="C27" s="21"/>
      <c r="D27" s="45" t="str">
        <f>IF(C27="","answer            y or n", IF(OR(C27="y"),"answer the following questions", "skip the following questions"))</f>
        <v>answer            y or n</v>
      </c>
      <c r="E27" s="15"/>
      <c r="F27" s="15"/>
      <c r="G27" s="15"/>
      <c r="H27" s="23"/>
      <c r="I27" s="42" t="b">
        <f>OR(C27="Y",C27="N")</f>
        <v>0</v>
      </c>
    </row>
    <row r="28" spans="1:11" s="3" customFormat="1" ht="25.5" x14ac:dyDescent="0.25">
      <c r="A28" s="65" t="s">
        <v>1</v>
      </c>
      <c r="B28" s="105" t="s">
        <v>366</v>
      </c>
      <c r="C28" s="21"/>
      <c r="D28" s="45" t="str">
        <f>IF(C$27="n","skip this question",IF(C28="","answer            y, n, or p",IF(C28="y","complete","further action is required")))</f>
        <v>answer            y, n, or p</v>
      </c>
      <c r="E28" s="15"/>
      <c r="F28" s="15"/>
      <c r="G28" s="15"/>
      <c r="H28" s="23"/>
      <c r="I28" s="42" t="b">
        <f>OR(C28="Y",C28="P",C28="N",C$27="N")</f>
        <v>0</v>
      </c>
    </row>
    <row r="29" spans="1:11" s="3" customFormat="1" ht="38.25" x14ac:dyDescent="0.25">
      <c r="A29" s="106"/>
      <c r="B29" s="105" t="s">
        <v>367</v>
      </c>
      <c r="C29" s="21"/>
      <c r="D29" s="45" t="str">
        <f t="shared" ref="D29:D44" si="3">IF(C$27="n","skip this question",IF(C29="","answer            y, n, or p",IF(C29="y","complete","further action is required")))</f>
        <v>answer            y, n, or p</v>
      </c>
      <c r="E29" s="15"/>
      <c r="F29" s="15"/>
      <c r="G29" s="15"/>
      <c r="H29" s="23"/>
      <c r="I29" s="42" t="b">
        <f t="shared" ref="I29:I44" si="4">OR(C29="Y",C29="P",C29="N",C$27="N")</f>
        <v>0</v>
      </c>
    </row>
    <row r="30" spans="1:11" s="3" customFormat="1" ht="25.5" x14ac:dyDescent="0.25">
      <c r="A30" s="106"/>
      <c r="B30" s="105" t="s">
        <v>368</v>
      </c>
      <c r="C30" s="21"/>
      <c r="D30" s="45" t="str">
        <f t="shared" si="3"/>
        <v>answer            y, n, or p</v>
      </c>
      <c r="E30" s="15"/>
      <c r="F30" s="15"/>
      <c r="G30" s="15"/>
      <c r="H30" s="23"/>
      <c r="I30" s="42" t="b">
        <f t="shared" si="4"/>
        <v>0</v>
      </c>
    </row>
    <row r="31" spans="1:11" s="3" customFormat="1" ht="38.25" x14ac:dyDescent="0.25">
      <c r="A31" s="106"/>
      <c r="B31" s="105" t="s">
        <v>369</v>
      </c>
      <c r="C31" s="21"/>
      <c r="D31" s="45" t="str">
        <f t="shared" si="3"/>
        <v>answer            y, n, or p</v>
      </c>
      <c r="E31" s="15"/>
      <c r="F31" s="15"/>
      <c r="G31" s="15"/>
      <c r="H31" s="23"/>
      <c r="I31" s="42" t="b">
        <f t="shared" si="4"/>
        <v>0</v>
      </c>
    </row>
    <row r="32" spans="1:11" s="3" customFormat="1" ht="25.5" x14ac:dyDescent="0.25">
      <c r="A32" s="106"/>
      <c r="B32" s="105" t="s">
        <v>370</v>
      </c>
      <c r="C32" s="21"/>
      <c r="D32" s="45" t="str">
        <f t="shared" si="3"/>
        <v>answer            y, n, or p</v>
      </c>
      <c r="E32" s="15"/>
      <c r="F32" s="15"/>
      <c r="G32" s="15"/>
      <c r="H32" s="23"/>
      <c r="I32" s="42" t="b">
        <f t="shared" si="4"/>
        <v>0</v>
      </c>
    </row>
    <row r="33" spans="1:9" s="3" customFormat="1" ht="38.25" x14ac:dyDescent="0.25">
      <c r="A33" s="106"/>
      <c r="B33" s="105" t="s">
        <v>371</v>
      </c>
      <c r="C33" s="21"/>
      <c r="D33" s="45" t="str">
        <f t="shared" si="3"/>
        <v>answer            y, n, or p</v>
      </c>
      <c r="E33" s="15"/>
      <c r="F33" s="15"/>
      <c r="G33" s="15"/>
      <c r="H33" s="23"/>
      <c r="I33" s="42" t="b">
        <f t="shared" si="4"/>
        <v>0</v>
      </c>
    </row>
    <row r="34" spans="1:9" s="3" customFormat="1" ht="25.5" x14ac:dyDescent="0.25">
      <c r="A34" s="106"/>
      <c r="B34" s="105" t="s">
        <v>372</v>
      </c>
      <c r="C34" s="21"/>
      <c r="D34" s="45" t="str">
        <f t="shared" si="3"/>
        <v>answer            y, n, or p</v>
      </c>
      <c r="E34" s="15"/>
      <c r="F34" s="15"/>
      <c r="G34" s="15"/>
      <c r="H34" s="23"/>
      <c r="I34" s="42" t="b">
        <f t="shared" si="4"/>
        <v>0</v>
      </c>
    </row>
    <row r="35" spans="1:9" s="3" customFormat="1" ht="25.5" x14ac:dyDescent="0.25">
      <c r="A35" s="106"/>
      <c r="B35" s="105" t="s">
        <v>373</v>
      </c>
      <c r="C35" s="21"/>
      <c r="D35" s="45" t="str">
        <f t="shared" si="3"/>
        <v>answer            y, n, or p</v>
      </c>
      <c r="E35" s="15"/>
      <c r="F35" s="15"/>
      <c r="G35" s="15"/>
      <c r="H35" s="23"/>
      <c r="I35" s="42" t="b">
        <f t="shared" si="4"/>
        <v>0</v>
      </c>
    </row>
    <row r="36" spans="1:9" s="3" customFormat="1" ht="25.5" x14ac:dyDescent="0.25">
      <c r="A36" s="106"/>
      <c r="B36" s="105" t="s">
        <v>374</v>
      </c>
      <c r="C36" s="21"/>
      <c r="D36" s="45" t="str">
        <f t="shared" si="3"/>
        <v>answer            y, n, or p</v>
      </c>
      <c r="E36" s="15"/>
      <c r="F36" s="15"/>
      <c r="G36" s="15"/>
      <c r="H36" s="23"/>
      <c r="I36" s="42" t="b">
        <f t="shared" si="4"/>
        <v>0</v>
      </c>
    </row>
    <row r="37" spans="1:9" s="3" customFormat="1" ht="38.25" x14ac:dyDescent="0.25">
      <c r="A37" s="64" t="s">
        <v>365</v>
      </c>
      <c r="B37" s="105" t="s">
        <v>375</v>
      </c>
      <c r="C37" s="21"/>
      <c r="D37" s="45" t="str">
        <f t="shared" si="3"/>
        <v>answer            y, n, or p</v>
      </c>
      <c r="E37" s="15"/>
      <c r="F37" s="15"/>
      <c r="G37" s="15"/>
      <c r="H37" s="23"/>
      <c r="I37" s="42" t="b">
        <f t="shared" si="4"/>
        <v>0</v>
      </c>
    </row>
    <row r="38" spans="1:9" s="3" customFormat="1" ht="25.5" x14ac:dyDescent="0.25">
      <c r="A38" s="106"/>
      <c r="B38" s="105" t="s">
        <v>665</v>
      </c>
      <c r="C38" s="21"/>
      <c r="D38" s="45" t="str">
        <f t="shared" si="3"/>
        <v>answer            y, n, or p</v>
      </c>
      <c r="E38" s="15"/>
      <c r="F38" s="15"/>
      <c r="G38" s="15"/>
      <c r="H38" s="23"/>
      <c r="I38" s="42" t="b">
        <f t="shared" si="4"/>
        <v>0</v>
      </c>
    </row>
    <row r="39" spans="1:9" s="3" customFormat="1" ht="25.5" x14ac:dyDescent="0.25">
      <c r="A39" s="106"/>
      <c r="B39" s="105" t="s">
        <v>376</v>
      </c>
      <c r="C39" s="21"/>
      <c r="D39" s="45" t="str">
        <f t="shared" si="3"/>
        <v>answer            y, n, or p</v>
      </c>
      <c r="E39" s="15"/>
      <c r="F39" s="15"/>
      <c r="G39" s="15"/>
      <c r="H39" s="23"/>
      <c r="I39" s="42" t="b">
        <f t="shared" si="4"/>
        <v>0</v>
      </c>
    </row>
    <row r="40" spans="1:9" s="3" customFormat="1" ht="25.5" x14ac:dyDescent="0.25">
      <c r="A40" s="107" t="s">
        <v>664</v>
      </c>
      <c r="B40" s="105" t="s">
        <v>377</v>
      </c>
      <c r="C40" s="21"/>
      <c r="D40" s="45" t="str">
        <f t="shared" si="3"/>
        <v>answer            y, n, or p</v>
      </c>
      <c r="E40" s="15"/>
      <c r="F40" s="15"/>
      <c r="G40" s="15"/>
      <c r="H40" s="23"/>
      <c r="I40" s="42" t="b">
        <f t="shared" si="4"/>
        <v>0</v>
      </c>
    </row>
    <row r="41" spans="1:9" s="3" customFormat="1" ht="25.5" x14ac:dyDescent="0.25">
      <c r="A41" s="106"/>
      <c r="B41" s="105" t="s">
        <v>677</v>
      </c>
      <c r="C41" s="21"/>
      <c r="D41" s="45" t="str">
        <f t="shared" si="3"/>
        <v>answer            y, n, or p</v>
      </c>
      <c r="E41" s="15"/>
      <c r="F41" s="15"/>
      <c r="G41" s="15"/>
      <c r="H41" s="23"/>
      <c r="I41" s="42" t="b">
        <f t="shared" si="4"/>
        <v>0</v>
      </c>
    </row>
    <row r="42" spans="1:9" s="3" customFormat="1" ht="25.5" x14ac:dyDescent="0.25">
      <c r="A42" s="106"/>
      <c r="B42" s="105" t="s">
        <v>678</v>
      </c>
      <c r="C42" s="21"/>
      <c r="D42" s="45" t="str">
        <f t="shared" si="3"/>
        <v>answer            y, n, or p</v>
      </c>
      <c r="E42" s="15"/>
      <c r="F42" s="15"/>
      <c r="G42" s="15"/>
      <c r="H42" s="23"/>
      <c r="I42" s="42" t="b">
        <f t="shared" si="4"/>
        <v>0</v>
      </c>
    </row>
    <row r="43" spans="1:9" s="3" customFormat="1" ht="25.5" x14ac:dyDescent="0.25">
      <c r="A43" s="106"/>
      <c r="B43" s="105" t="s">
        <v>679</v>
      </c>
      <c r="C43" s="21"/>
      <c r="D43" s="45" t="str">
        <f t="shared" si="3"/>
        <v>answer            y, n, or p</v>
      </c>
      <c r="E43" s="15"/>
      <c r="F43" s="15"/>
      <c r="G43" s="15"/>
      <c r="H43" s="23"/>
      <c r="I43" s="42" t="b">
        <f t="shared" si="4"/>
        <v>0</v>
      </c>
    </row>
    <row r="44" spans="1:9" s="3" customFormat="1" ht="25.5" x14ac:dyDescent="0.25">
      <c r="A44" s="108"/>
      <c r="B44" s="105" t="s">
        <v>680</v>
      </c>
      <c r="C44" s="21"/>
      <c r="D44" s="45" t="str">
        <f t="shared" si="3"/>
        <v>answer            y, n, or p</v>
      </c>
      <c r="E44" s="15"/>
      <c r="F44" s="15"/>
      <c r="G44" s="15"/>
      <c r="H44" s="23"/>
      <c r="I44" s="42" t="b">
        <f t="shared" si="4"/>
        <v>0</v>
      </c>
    </row>
    <row r="45" spans="1:9" s="3" customFormat="1" ht="15.75" x14ac:dyDescent="0.25">
      <c r="A45" s="118" t="s">
        <v>66</v>
      </c>
      <c r="B45" s="119"/>
      <c r="C45" s="38" t="s">
        <v>63</v>
      </c>
      <c r="D45" s="39"/>
      <c r="E45" s="40" t="s">
        <v>44</v>
      </c>
      <c r="F45" s="40" t="s">
        <v>45</v>
      </c>
      <c r="G45" s="40" t="s">
        <v>46</v>
      </c>
      <c r="H45" s="41" t="s">
        <v>47</v>
      </c>
      <c r="I45" s="42"/>
    </row>
    <row r="46" spans="1:9" s="3" customFormat="1" ht="51" x14ac:dyDescent="0.25">
      <c r="A46" s="65" t="s">
        <v>1</v>
      </c>
      <c r="B46" s="105" t="s">
        <v>381</v>
      </c>
      <c r="C46" s="21"/>
      <c r="D46" s="45" t="str">
        <f t="shared" ref="D46:D55" si="5">IF(C46="","answer            y, n, or p", IF(C46="y","complete", "further action is required"))</f>
        <v>answer            y, n, or p</v>
      </c>
      <c r="E46" s="15"/>
      <c r="F46" s="15"/>
      <c r="G46" s="15"/>
      <c r="H46" s="23"/>
      <c r="I46" s="42" t="b">
        <f t="shared" si="1"/>
        <v>0</v>
      </c>
    </row>
    <row r="47" spans="1:9" s="3" customFormat="1" ht="25.5" x14ac:dyDescent="0.25">
      <c r="A47" s="106"/>
      <c r="B47" s="105" t="s">
        <v>382</v>
      </c>
      <c r="C47" s="21"/>
      <c r="D47" s="45" t="str">
        <f t="shared" si="5"/>
        <v>answer            y, n, or p</v>
      </c>
      <c r="E47" s="15"/>
      <c r="F47" s="15"/>
      <c r="G47" s="15"/>
      <c r="H47" s="23"/>
      <c r="I47" s="42" t="b">
        <f t="shared" si="1"/>
        <v>0</v>
      </c>
    </row>
    <row r="48" spans="1:9" s="3" customFormat="1" ht="25.5" x14ac:dyDescent="0.25">
      <c r="A48" s="106"/>
      <c r="B48" s="105" t="s">
        <v>675</v>
      </c>
      <c r="C48" s="21"/>
      <c r="D48" s="45" t="str">
        <f t="shared" si="5"/>
        <v>answer            y, n, or p</v>
      </c>
      <c r="E48" s="15"/>
      <c r="F48" s="15"/>
      <c r="G48" s="15"/>
      <c r="H48" s="23"/>
      <c r="I48" s="42" t="b">
        <f t="shared" si="1"/>
        <v>0</v>
      </c>
    </row>
    <row r="49" spans="1:11" s="3" customFormat="1" ht="38.25" x14ac:dyDescent="0.25">
      <c r="A49" s="106"/>
      <c r="B49" s="105" t="s">
        <v>742</v>
      </c>
      <c r="C49" s="21"/>
      <c r="D49" s="45" t="str">
        <f t="shared" si="5"/>
        <v>answer            y, n, or p</v>
      </c>
      <c r="E49" s="15"/>
      <c r="F49" s="15"/>
      <c r="G49" s="15"/>
      <c r="H49" s="23"/>
      <c r="I49" s="42" t="b">
        <f t="shared" si="1"/>
        <v>0</v>
      </c>
    </row>
    <row r="50" spans="1:11" s="3" customFormat="1" ht="25.5" x14ac:dyDescent="0.25">
      <c r="A50" s="106"/>
      <c r="B50" s="105" t="s">
        <v>673</v>
      </c>
      <c r="C50" s="21"/>
      <c r="D50" s="45" t="str">
        <f t="shared" si="5"/>
        <v>answer            y, n, or p</v>
      </c>
      <c r="E50" s="15"/>
      <c r="F50" s="15"/>
      <c r="G50" s="15"/>
      <c r="H50" s="23"/>
      <c r="I50" s="42" t="b">
        <f t="shared" si="1"/>
        <v>0</v>
      </c>
    </row>
    <row r="51" spans="1:11" s="3" customFormat="1" ht="25.5" x14ac:dyDescent="0.25">
      <c r="A51" s="106"/>
      <c r="B51" s="105" t="s">
        <v>676</v>
      </c>
      <c r="C51" s="21"/>
      <c r="D51" s="45" t="str">
        <f t="shared" si="5"/>
        <v>answer            y, n, or p</v>
      </c>
      <c r="E51" s="15"/>
      <c r="F51" s="15"/>
      <c r="G51" s="15"/>
      <c r="H51" s="23"/>
      <c r="I51" s="42" t="b">
        <f t="shared" si="1"/>
        <v>0</v>
      </c>
    </row>
    <row r="52" spans="1:11" s="3" customFormat="1" ht="25.5" x14ac:dyDescent="0.25">
      <c r="A52" s="106"/>
      <c r="B52" s="105" t="s">
        <v>383</v>
      </c>
      <c r="C52" s="21"/>
      <c r="D52" s="45" t="str">
        <f t="shared" si="5"/>
        <v>answer            y, n, or p</v>
      </c>
      <c r="E52" s="15"/>
      <c r="F52" s="15"/>
      <c r="G52" s="15"/>
      <c r="H52" s="23"/>
      <c r="I52" s="42" t="b">
        <f t="shared" si="1"/>
        <v>0</v>
      </c>
    </row>
    <row r="53" spans="1:11" s="3" customFormat="1" ht="25.5" x14ac:dyDescent="0.25">
      <c r="A53" s="106"/>
      <c r="B53" s="105" t="s">
        <v>384</v>
      </c>
      <c r="C53" s="21"/>
      <c r="D53" s="45" t="str">
        <f t="shared" si="5"/>
        <v>answer            y, n, or p</v>
      </c>
      <c r="E53" s="15"/>
      <c r="F53" s="15"/>
      <c r="G53" s="15"/>
      <c r="H53" s="23"/>
      <c r="I53" s="42" t="b">
        <f t="shared" si="1"/>
        <v>0</v>
      </c>
    </row>
    <row r="54" spans="1:11" s="3" customFormat="1" ht="38.25" x14ac:dyDescent="0.25">
      <c r="A54" s="106"/>
      <c r="B54" s="105" t="s">
        <v>385</v>
      </c>
      <c r="C54" s="21"/>
      <c r="D54" s="45" t="str">
        <f t="shared" si="5"/>
        <v>answer            y, n, or p</v>
      </c>
      <c r="E54" s="15"/>
      <c r="F54" s="15"/>
      <c r="G54" s="15"/>
      <c r="H54" s="23"/>
      <c r="I54" s="42" t="b">
        <f t="shared" si="1"/>
        <v>0</v>
      </c>
    </row>
    <row r="55" spans="1:11" s="3" customFormat="1" ht="25.5" x14ac:dyDescent="0.25">
      <c r="A55" s="108"/>
      <c r="B55" s="105" t="s">
        <v>674</v>
      </c>
      <c r="C55" s="21"/>
      <c r="D55" s="45" t="str">
        <f t="shared" si="5"/>
        <v>answer            y, n, or p</v>
      </c>
      <c r="E55" s="15"/>
      <c r="F55" s="15"/>
      <c r="G55" s="15"/>
      <c r="H55" s="23"/>
      <c r="I55" s="42" t="b">
        <f t="shared" si="1"/>
        <v>0</v>
      </c>
    </row>
    <row r="56" spans="1:11" ht="15.75" x14ac:dyDescent="0.2">
      <c r="A56" s="117" t="s">
        <v>22</v>
      </c>
      <c r="B56" s="117"/>
      <c r="C56" s="38" t="s">
        <v>63</v>
      </c>
      <c r="D56" s="39"/>
      <c r="E56" s="40" t="s">
        <v>44</v>
      </c>
      <c r="F56" s="40" t="s">
        <v>45</v>
      </c>
      <c r="G56" s="40" t="s">
        <v>46</v>
      </c>
      <c r="H56" s="109" t="s">
        <v>47</v>
      </c>
      <c r="I56" s="42"/>
    </row>
    <row r="57" spans="1:11" s="3" customFormat="1" ht="25.5" x14ac:dyDescent="0.25">
      <c r="A57" s="64" t="s">
        <v>511</v>
      </c>
      <c r="B57" s="64" t="s">
        <v>668</v>
      </c>
      <c r="C57" s="21"/>
      <c r="D57" s="45" t="str">
        <f>IF(C57="","answer            y or n", IF(OR(C57="y"),"answer the following questions", "skip the following questions"))</f>
        <v>answer            y or n</v>
      </c>
      <c r="E57" s="15"/>
      <c r="F57" s="15"/>
      <c r="G57" s="15"/>
      <c r="H57" s="23"/>
      <c r="I57" s="42" t="b">
        <f t="shared" si="1"/>
        <v>0</v>
      </c>
    </row>
    <row r="58" spans="1:11" ht="38.25" x14ac:dyDescent="0.2">
      <c r="A58" s="65" t="s">
        <v>1</v>
      </c>
      <c r="B58" s="59" t="s">
        <v>386</v>
      </c>
      <c r="C58" s="21"/>
      <c r="D58" s="45" t="str">
        <f>IF(C$57="n","skip this question",IF(C58="","answer            y, n, or p",IF(C58="y","complete","further action is required")))</f>
        <v>answer            y, n, or p</v>
      </c>
      <c r="E58" s="24"/>
      <c r="F58" s="24"/>
      <c r="G58" s="24"/>
      <c r="H58" s="24"/>
      <c r="I58" s="42" t="b">
        <f>OR(C58="Y",C58="P",C58="N",C$57="N")</f>
        <v>0</v>
      </c>
      <c r="J58" s="3"/>
      <c r="K58" s="3"/>
    </row>
    <row r="59" spans="1:11" ht="25.5" x14ac:dyDescent="0.2">
      <c r="A59" s="59"/>
      <c r="B59" s="59" t="s">
        <v>687</v>
      </c>
      <c r="C59" s="21"/>
      <c r="D59" s="45" t="str">
        <f t="shared" ref="D59:D72" si="6">IF(C$57="n","skip this question",IF(C59="","answer            y, n, or p",IF(C59="y","complete","further action is required")))</f>
        <v>answer            y, n, or p</v>
      </c>
      <c r="E59" s="24"/>
      <c r="F59" s="24"/>
      <c r="G59" s="24"/>
      <c r="H59" s="24"/>
      <c r="I59" s="42" t="b">
        <f t="shared" ref="I59:I80" si="7">OR(C59="Y",C59="P",C59="N",C$57="N")</f>
        <v>0</v>
      </c>
      <c r="J59" s="3"/>
      <c r="K59" s="3"/>
    </row>
    <row r="60" spans="1:11" ht="25.5" x14ac:dyDescent="0.2">
      <c r="A60" s="59"/>
      <c r="B60" s="59" t="s">
        <v>688</v>
      </c>
      <c r="C60" s="21"/>
      <c r="D60" s="45" t="str">
        <f t="shared" si="6"/>
        <v>answer            y, n, or p</v>
      </c>
      <c r="E60" s="24"/>
      <c r="F60" s="24"/>
      <c r="G60" s="24"/>
      <c r="H60" s="24"/>
      <c r="I60" s="42" t="b">
        <f t="shared" si="7"/>
        <v>0</v>
      </c>
      <c r="J60" s="3"/>
      <c r="K60" s="3"/>
    </row>
    <row r="61" spans="1:11" ht="25.5" x14ac:dyDescent="0.2">
      <c r="A61" s="59"/>
      <c r="B61" s="59" t="s">
        <v>689</v>
      </c>
      <c r="C61" s="21"/>
      <c r="D61" s="45" t="str">
        <f t="shared" si="6"/>
        <v>answer            y, n, or p</v>
      </c>
      <c r="E61" s="24"/>
      <c r="F61" s="24"/>
      <c r="G61" s="24"/>
      <c r="H61" s="24"/>
      <c r="I61" s="42" t="b">
        <f t="shared" si="7"/>
        <v>0</v>
      </c>
      <c r="J61" s="3"/>
      <c r="K61" s="3"/>
    </row>
    <row r="62" spans="1:11" ht="25.5" x14ac:dyDescent="0.2">
      <c r="A62" s="59"/>
      <c r="B62" s="59" t="s">
        <v>387</v>
      </c>
      <c r="C62" s="21"/>
      <c r="D62" s="45" t="str">
        <f t="shared" si="6"/>
        <v>answer            y, n, or p</v>
      </c>
      <c r="E62" s="24"/>
      <c r="F62" s="24"/>
      <c r="G62" s="24"/>
      <c r="H62" s="24"/>
      <c r="I62" s="42" t="b">
        <f t="shared" si="7"/>
        <v>0</v>
      </c>
      <c r="J62" s="3"/>
      <c r="K62" s="3"/>
    </row>
    <row r="63" spans="1:11" ht="25.5" x14ac:dyDescent="0.2">
      <c r="A63" s="59"/>
      <c r="B63" s="59" t="s">
        <v>666</v>
      </c>
      <c r="C63" s="21"/>
      <c r="D63" s="45" t="str">
        <f t="shared" si="6"/>
        <v>answer            y, n, or p</v>
      </c>
      <c r="E63" s="24"/>
      <c r="F63" s="24"/>
      <c r="G63" s="24"/>
      <c r="H63" s="24"/>
      <c r="I63" s="42" t="b">
        <f t="shared" si="7"/>
        <v>0</v>
      </c>
      <c r="J63" s="3"/>
      <c r="K63" s="3"/>
    </row>
    <row r="64" spans="1:11" ht="25.5" x14ac:dyDescent="0.2">
      <c r="A64" s="59"/>
      <c r="B64" s="59" t="s">
        <v>388</v>
      </c>
      <c r="C64" s="21"/>
      <c r="D64" s="45" t="str">
        <f t="shared" si="6"/>
        <v>answer            y, n, or p</v>
      </c>
      <c r="E64" s="24"/>
      <c r="F64" s="24"/>
      <c r="G64" s="24"/>
      <c r="H64" s="24"/>
      <c r="I64" s="42" t="b">
        <f t="shared" si="7"/>
        <v>0</v>
      </c>
      <c r="J64" s="3"/>
      <c r="K64" s="3"/>
    </row>
    <row r="65" spans="1:11" ht="25.5" x14ac:dyDescent="0.2">
      <c r="A65" s="59"/>
      <c r="B65" s="59" t="s">
        <v>686</v>
      </c>
      <c r="C65" s="21"/>
      <c r="D65" s="45" t="str">
        <f t="shared" si="6"/>
        <v>answer            y, n, or p</v>
      </c>
      <c r="E65" s="24"/>
      <c r="F65" s="24"/>
      <c r="G65" s="24"/>
      <c r="H65" s="24"/>
      <c r="I65" s="42" t="b">
        <f t="shared" si="7"/>
        <v>0</v>
      </c>
      <c r="J65" s="3"/>
      <c r="K65" s="3"/>
    </row>
    <row r="66" spans="1:11" ht="25.5" x14ac:dyDescent="0.2">
      <c r="A66" s="59" t="s">
        <v>289</v>
      </c>
      <c r="B66" s="59" t="s">
        <v>390</v>
      </c>
      <c r="C66" s="21"/>
      <c r="D66" s="45" t="str">
        <f t="shared" si="6"/>
        <v>answer            y, n, or p</v>
      </c>
      <c r="E66" s="24"/>
      <c r="F66" s="24"/>
      <c r="G66" s="24"/>
      <c r="H66" s="24"/>
      <c r="I66" s="42" t="b">
        <f t="shared" si="7"/>
        <v>0</v>
      </c>
      <c r="J66" s="3"/>
      <c r="K66" s="3"/>
    </row>
    <row r="67" spans="1:11" ht="25.5" x14ac:dyDescent="0.2">
      <c r="A67" s="57" t="s">
        <v>389</v>
      </c>
      <c r="B67" s="59" t="s">
        <v>391</v>
      </c>
      <c r="C67" s="21"/>
      <c r="D67" s="45" t="str">
        <f t="shared" si="6"/>
        <v>answer            y, n, or p</v>
      </c>
      <c r="E67" s="24"/>
      <c r="F67" s="24"/>
      <c r="G67" s="24"/>
      <c r="H67" s="24"/>
      <c r="I67" s="42" t="b">
        <f t="shared" si="7"/>
        <v>0</v>
      </c>
      <c r="J67" s="3"/>
      <c r="K67" s="3"/>
    </row>
    <row r="68" spans="1:11" ht="25.5" x14ac:dyDescent="0.2">
      <c r="A68" s="48"/>
      <c r="B68" s="59" t="s">
        <v>681</v>
      </c>
      <c r="C68" s="21"/>
      <c r="D68" s="45" t="str">
        <f t="shared" si="6"/>
        <v>answer            y, n, or p</v>
      </c>
      <c r="E68" s="24"/>
      <c r="F68" s="24"/>
      <c r="G68" s="24"/>
      <c r="H68" s="24"/>
      <c r="I68" s="42" t="b">
        <f t="shared" si="7"/>
        <v>0</v>
      </c>
      <c r="J68" s="3"/>
      <c r="K68" s="3"/>
    </row>
    <row r="69" spans="1:11" ht="25.5" x14ac:dyDescent="0.2">
      <c r="A69" s="48"/>
      <c r="B69" s="59" t="s">
        <v>682</v>
      </c>
      <c r="C69" s="21"/>
      <c r="D69" s="45" t="str">
        <f t="shared" si="6"/>
        <v>answer            y, n, or p</v>
      </c>
      <c r="E69" s="24"/>
      <c r="F69" s="24"/>
      <c r="G69" s="24"/>
      <c r="H69" s="24"/>
      <c r="I69" s="42" t="b">
        <f t="shared" si="7"/>
        <v>0</v>
      </c>
      <c r="J69" s="3"/>
      <c r="K69" s="3"/>
    </row>
    <row r="70" spans="1:11" ht="25.5" x14ac:dyDescent="0.2">
      <c r="A70" s="48"/>
      <c r="B70" s="59" t="s">
        <v>683</v>
      </c>
      <c r="C70" s="21"/>
      <c r="D70" s="45" t="str">
        <f t="shared" si="6"/>
        <v>answer            y, n, or p</v>
      </c>
      <c r="E70" s="24"/>
      <c r="F70" s="24"/>
      <c r="G70" s="24"/>
      <c r="H70" s="24"/>
      <c r="I70" s="42" t="b">
        <f t="shared" si="7"/>
        <v>0</v>
      </c>
      <c r="J70" s="3"/>
      <c r="K70" s="3"/>
    </row>
    <row r="71" spans="1:11" ht="25.5" x14ac:dyDescent="0.2">
      <c r="A71" s="52"/>
      <c r="B71" s="59" t="s">
        <v>684</v>
      </c>
      <c r="C71" s="21"/>
      <c r="D71" s="45" t="str">
        <f t="shared" si="6"/>
        <v>answer            y, n, or p</v>
      </c>
      <c r="E71" s="24"/>
      <c r="F71" s="24"/>
      <c r="G71" s="24"/>
      <c r="H71" s="24"/>
      <c r="I71" s="42" t="b">
        <f t="shared" si="7"/>
        <v>0</v>
      </c>
      <c r="J71" s="3"/>
      <c r="K71" s="3"/>
    </row>
    <row r="72" spans="1:11" ht="25.5" x14ac:dyDescent="0.2">
      <c r="A72" s="59" t="s">
        <v>289</v>
      </c>
      <c r="B72" s="59" t="s">
        <v>685</v>
      </c>
      <c r="C72" s="21"/>
      <c r="D72" s="45" t="str">
        <f t="shared" si="6"/>
        <v>answer            y, n, or p</v>
      </c>
      <c r="E72" s="24"/>
      <c r="F72" s="24"/>
      <c r="G72" s="24"/>
      <c r="H72" s="24"/>
      <c r="I72" s="42" t="b">
        <f t="shared" si="7"/>
        <v>0</v>
      </c>
      <c r="J72" s="3"/>
      <c r="K72" s="3"/>
    </row>
    <row r="73" spans="1:11" ht="15.75" x14ac:dyDescent="0.2">
      <c r="A73" s="116" t="s">
        <v>667</v>
      </c>
      <c r="B73" s="117"/>
      <c r="C73" s="38" t="s">
        <v>63</v>
      </c>
      <c r="D73" s="39"/>
      <c r="E73" s="40" t="s">
        <v>44</v>
      </c>
      <c r="F73" s="40" t="s">
        <v>45</v>
      </c>
      <c r="G73" s="40" t="s">
        <v>46</v>
      </c>
      <c r="H73" s="109" t="s">
        <v>47</v>
      </c>
      <c r="I73" s="42"/>
    </row>
    <row r="74" spans="1:11" ht="25.5" x14ac:dyDescent="0.2">
      <c r="A74" s="57" t="s">
        <v>23</v>
      </c>
      <c r="B74" s="47" t="s">
        <v>690</v>
      </c>
      <c r="C74" s="21"/>
      <c r="D74" s="45" t="str">
        <f>IF(C$57="n","skip this question",IF(C74="","answer            y, n, or p",IF(C74="y","complete","further action is required")))</f>
        <v>answer            y, n, or p</v>
      </c>
      <c r="E74" s="24"/>
      <c r="F74" s="24"/>
      <c r="G74" s="24"/>
      <c r="H74" s="24"/>
      <c r="I74" s="42" t="b">
        <f t="shared" si="7"/>
        <v>0</v>
      </c>
    </row>
    <row r="75" spans="1:11" ht="25.5" x14ac:dyDescent="0.2">
      <c r="A75" s="48"/>
      <c r="B75" s="47" t="s">
        <v>691</v>
      </c>
      <c r="C75" s="21"/>
      <c r="D75" s="45" t="str">
        <f t="shared" ref="D75:D80" si="8">IF(C$57="n","skip this question",IF(C75="","answer            y, n, or p",IF(C75="y","complete","further action is required")))</f>
        <v>answer            y, n, or p</v>
      </c>
      <c r="E75" s="24"/>
      <c r="F75" s="24"/>
      <c r="G75" s="24"/>
      <c r="H75" s="24"/>
      <c r="I75" s="42" t="b">
        <f t="shared" si="7"/>
        <v>0</v>
      </c>
    </row>
    <row r="76" spans="1:11" ht="25.5" x14ac:dyDescent="0.2">
      <c r="A76" s="48"/>
      <c r="B76" s="47" t="s">
        <v>692</v>
      </c>
      <c r="C76" s="21"/>
      <c r="D76" s="45" t="str">
        <f t="shared" si="8"/>
        <v>answer            y, n, or p</v>
      </c>
      <c r="E76" s="24"/>
      <c r="F76" s="24"/>
      <c r="G76" s="24"/>
      <c r="H76" s="24"/>
      <c r="I76" s="42" t="b">
        <f t="shared" si="7"/>
        <v>0</v>
      </c>
    </row>
    <row r="77" spans="1:11" ht="51" x14ac:dyDescent="0.2">
      <c r="A77" s="48"/>
      <c r="B77" s="47" t="s">
        <v>68</v>
      </c>
      <c r="C77" s="21"/>
      <c r="D77" s="45" t="str">
        <f t="shared" si="8"/>
        <v>answer            y, n, or p</v>
      </c>
      <c r="E77" s="24"/>
      <c r="F77" s="24"/>
      <c r="G77" s="24"/>
      <c r="H77" s="24"/>
      <c r="I77" s="42" t="b">
        <f t="shared" si="7"/>
        <v>0</v>
      </c>
    </row>
    <row r="78" spans="1:11" ht="25.5" x14ac:dyDescent="0.2">
      <c r="A78" s="48"/>
      <c r="B78" s="47" t="s">
        <v>69</v>
      </c>
      <c r="C78" s="21"/>
      <c r="D78" s="45" t="str">
        <f t="shared" si="8"/>
        <v>answer            y, n, or p</v>
      </c>
      <c r="E78" s="24"/>
      <c r="F78" s="24"/>
      <c r="G78" s="24"/>
      <c r="H78" s="24"/>
      <c r="I78" s="42" t="b">
        <f t="shared" si="7"/>
        <v>0</v>
      </c>
    </row>
    <row r="79" spans="1:11" ht="25.5" x14ac:dyDescent="0.2">
      <c r="A79" s="48"/>
      <c r="B79" s="47" t="s">
        <v>70</v>
      </c>
      <c r="C79" s="21"/>
      <c r="D79" s="45" t="str">
        <f t="shared" si="8"/>
        <v>answer            y, n, or p</v>
      </c>
      <c r="E79" s="24"/>
      <c r="F79" s="24"/>
      <c r="G79" s="24"/>
      <c r="H79" s="24"/>
      <c r="I79" s="42" t="b">
        <f t="shared" si="7"/>
        <v>0</v>
      </c>
    </row>
    <row r="80" spans="1:11" ht="25.5" x14ac:dyDescent="0.2">
      <c r="A80" s="52"/>
      <c r="B80" s="47" t="s">
        <v>693</v>
      </c>
      <c r="C80" s="21"/>
      <c r="D80" s="45" t="str">
        <f t="shared" si="8"/>
        <v>answer            y, n, or p</v>
      </c>
      <c r="E80" s="24"/>
      <c r="F80" s="24"/>
      <c r="G80" s="24"/>
      <c r="H80" s="24"/>
      <c r="I80" s="42" t="b">
        <f t="shared" si="7"/>
        <v>0</v>
      </c>
    </row>
    <row r="81" spans="1:9" ht="38.25" x14ac:dyDescent="0.2">
      <c r="A81" s="57" t="s">
        <v>71</v>
      </c>
      <c r="B81" s="59" t="s">
        <v>497</v>
      </c>
      <c r="C81" s="21"/>
      <c r="D81" s="45" t="str">
        <f>IF(C$57="N", "skip this question", IF(C81="","answer            y or n", IF(C81="y","answer the following questions", "skip the following questions")))</f>
        <v>answer            y or n</v>
      </c>
      <c r="E81" s="24"/>
      <c r="F81" s="24"/>
      <c r="G81" s="24"/>
      <c r="H81" s="24"/>
      <c r="I81" s="42" t="b">
        <f>OR(C81="Y",C81="N")</f>
        <v>0</v>
      </c>
    </row>
    <row r="82" spans="1:9" ht="25.5" x14ac:dyDescent="0.2">
      <c r="A82" s="57" t="s">
        <v>496</v>
      </c>
      <c r="B82" s="47" t="s">
        <v>95</v>
      </c>
      <c r="C82" s="21"/>
      <c r="D82" s="45" t="str">
        <f t="shared" ref="D82:D99" si="9">IF(OR(C$57="N",C$81="n"),"skip this question",IF(C82="","answer            y, n, p, or na",IF(C82="na","not applicable",IF(C82="y","complete","further action is required"))))</f>
        <v>answer            y, n, p, or na</v>
      </c>
      <c r="E82" s="30"/>
      <c r="F82" s="24"/>
      <c r="G82" s="24"/>
      <c r="H82" s="24"/>
      <c r="I82" s="42" t="b">
        <f>OR(C82="Y",C82="P",C82="N",C82="na",C$57="N",C81="N")</f>
        <v>0</v>
      </c>
    </row>
    <row r="83" spans="1:9" ht="25.5" x14ac:dyDescent="0.2">
      <c r="A83" s="110" t="s">
        <v>494</v>
      </c>
      <c r="B83" s="47" t="s">
        <v>72</v>
      </c>
      <c r="C83" s="21"/>
      <c r="D83" s="45" t="str">
        <f t="shared" si="9"/>
        <v>answer            y, n, p, or na</v>
      </c>
      <c r="E83" s="16"/>
      <c r="F83" s="24"/>
      <c r="G83" s="24"/>
      <c r="H83" s="24"/>
      <c r="I83" s="42" t="b">
        <f t="shared" ref="I83:I99" si="10">OR(C83="Y",C83="P",C83="N",C83="na",C$57="N",C82="N")</f>
        <v>0</v>
      </c>
    </row>
    <row r="84" spans="1:9" ht="25.5" x14ac:dyDescent="0.2">
      <c r="A84" s="110" t="s">
        <v>495</v>
      </c>
      <c r="B84" s="47" t="s">
        <v>73</v>
      </c>
      <c r="C84" s="21"/>
      <c r="D84" s="45" t="str">
        <f t="shared" si="9"/>
        <v>answer            y, n, p, or na</v>
      </c>
      <c r="E84" s="16"/>
      <c r="F84" s="24"/>
      <c r="G84" s="24"/>
      <c r="H84" s="24"/>
      <c r="I84" s="42" t="b">
        <f t="shared" si="10"/>
        <v>0</v>
      </c>
    </row>
    <row r="85" spans="1:9" ht="25.5" x14ac:dyDescent="0.2">
      <c r="A85" s="48"/>
      <c r="B85" s="47" t="s">
        <v>74</v>
      </c>
      <c r="C85" s="21"/>
      <c r="D85" s="45" t="str">
        <f t="shared" si="9"/>
        <v>answer            y, n, p, or na</v>
      </c>
      <c r="E85" s="16"/>
      <c r="F85" s="24"/>
      <c r="G85" s="24"/>
      <c r="H85" s="24"/>
      <c r="I85" s="42" t="b">
        <f t="shared" si="10"/>
        <v>0</v>
      </c>
    </row>
    <row r="86" spans="1:9" ht="25.5" x14ac:dyDescent="0.2">
      <c r="A86" s="48"/>
      <c r="B86" s="47" t="s">
        <v>709</v>
      </c>
      <c r="C86" s="21"/>
      <c r="D86" s="45" t="str">
        <f t="shared" si="9"/>
        <v>answer            y, n, p, or na</v>
      </c>
      <c r="E86" s="16"/>
      <c r="F86" s="24"/>
      <c r="G86" s="24"/>
      <c r="H86" s="24"/>
      <c r="I86" s="42" t="b">
        <f t="shared" si="10"/>
        <v>0</v>
      </c>
    </row>
    <row r="87" spans="1:9" ht="25.5" x14ac:dyDescent="0.2">
      <c r="A87" s="48"/>
      <c r="B87" s="47" t="s">
        <v>75</v>
      </c>
      <c r="C87" s="21"/>
      <c r="D87" s="45" t="str">
        <f t="shared" si="9"/>
        <v>answer            y, n, p, or na</v>
      </c>
      <c r="E87" s="16"/>
      <c r="F87" s="24"/>
      <c r="G87" s="24"/>
      <c r="H87" s="24"/>
      <c r="I87" s="42" t="b">
        <f t="shared" si="10"/>
        <v>0</v>
      </c>
    </row>
    <row r="88" spans="1:9" ht="38.25" x14ac:dyDescent="0.2">
      <c r="A88" s="48"/>
      <c r="B88" s="47" t="s">
        <v>76</v>
      </c>
      <c r="C88" s="21"/>
      <c r="D88" s="45" t="str">
        <f t="shared" si="9"/>
        <v>answer            y, n, p, or na</v>
      </c>
      <c r="E88" s="16"/>
      <c r="F88" s="24"/>
      <c r="G88" s="24"/>
      <c r="H88" s="24"/>
      <c r="I88" s="42" t="b">
        <f t="shared" si="10"/>
        <v>0</v>
      </c>
    </row>
    <row r="89" spans="1:9" ht="25.5" x14ac:dyDescent="0.2">
      <c r="A89" s="48"/>
      <c r="B89" s="47" t="s">
        <v>96</v>
      </c>
      <c r="C89" s="21"/>
      <c r="D89" s="45" t="str">
        <f t="shared" si="9"/>
        <v>answer            y, n, p, or na</v>
      </c>
      <c r="E89" s="16"/>
      <c r="F89" s="24"/>
      <c r="G89" s="24"/>
      <c r="H89" s="24"/>
      <c r="I89" s="42" t="b">
        <f t="shared" si="10"/>
        <v>0</v>
      </c>
    </row>
    <row r="90" spans="1:9" ht="25.5" x14ac:dyDescent="0.2">
      <c r="A90" s="48"/>
      <c r="B90" s="47" t="s">
        <v>97</v>
      </c>
      <c r="C90" s="21"/>
      <c r="D90" s="45" t="str">
        <f t="shared" si="9"/>
        <v>answer            y, n, p, or na</v>
      </c>
      <c r="E90" s="16"/>
      <c r="F90" s="24"/>
      <c r="G90" s="24"/>
      <c r="H90" s="24"/>
      <c r="I90" s="42" t="b">
        <f t="shared" si="10"/>
        <v>0</v>
      </c>
    </row>
    <row r="91" spans="1:9" ht="38.25" x14ac:dyDescent="0.2">
      <c r="A91" s="48"/>
      <c r="B91" s="47" t="s">
        <v>84</v>
      </c>
      <c r="C91" s="21"/>
      <c r="D91" s="45" t="str">
        <f t="shared" si="9"/>
        <v>answer            y, n, p, or na</v>
      </c>
      <c r="E91" s="16"/>
      <c r="F91" s="24"/>
      <c r="G91" s="24"/>
      <c r="H91" s="24"/>
      <c r="I91" s="42" t="b">
        <f t="shared" si="10"/>
        <v>0</v>
      </c>
    </row>
    <row r="92" spans="1:9" ht="51" x14ac:dyDescent="0.2">
      <c r="A92" s="48"/>
      <c r="B92" s="47" t="s">
        <v>77</v>
      </c>
      <c r="C92" s="21"/>
      <c r="D92" s="45" t="str">
        <f t="shared" si="9"/>
        <v>answer            y, n, p, or na</v>
      </c>
      <c r="E92" s="16"/>
      <c r="F92" s="24"/>
      <c r="G92" s="24"/>
      <c r="H92" s="24"/>
      <c r="I92" s="42" t="b">
        <f t="shared" si="10"/>
        <v>0</v>
      </c>
    </row>
    <row r="93" spans="1:9" ht="25.5" x14ac:dyDescent="0.2">
      <c r="A93" s="48"/>
      <c r="B93" s="47" t="s">
        <v>98</v>
      </c>
      <c r="C93" s="21"/>
      <c r="D93" s="45" t="str">
        <f t="shared" si="9"/>
        <v>answer            y, n, p, or na</v>
      </c>
      <c r="E93" s="16"/>
      <c r="F93" s="24"/>
      <c r="G93" s="24"/>
      <c r="H93" s="24"/>
      <c r="I93" s="42" t="b">
        <f t="shared" si="10"/>
        <v>0</v>
      </c>
    </row>
    <row r="94" spans="1:9" ht="25.5" x14ac:dyDescent="0.2">
      <c r="A94" s="48"/>
      <c r="B94" s="47" t="s">
        <v>78</v>
      </c>
      <c r="C94" s="21"/>
      <c r="D94" s="45" t="str">
        <f t="shared" si="9"/>
        <v>answer            y, n, p, or na</v>
      </c>
      <c r="E94" s="16"/>
      <c r="F94" s="24"/>
      <c r="G94" s="24"/>
      <c r="H94" s="24"/>
      <c r="I94" s="42" t="b">
        <f t="shared" si="10"/>
        <v>0</v>
      </c>
    </row>
    <row r="95" spans="1:9" ht="51" x14ac:dyDescent="0.2">
      <c r="A95" s="48"/>
      <c r="B95" s="47" t="s">
        <v>79</v>
      </c>
      <c r="C95" s="21"/>
      <c r="D95" s="45" t="str">
        <f t="shared" si="9"/>
        <v>answer            y, n, p, or na</v>
      </c>
      <c r="E95" s="16"/>
      <c r="F95" s="24"/>
      <c r="G95" s="24"/>
      <c r="H95" s="24"/>
      <c r="I95" s="42" t="b">
        <f t="shared" si="10"/>
        <v>0</v>
      </c>
    </row>
    <row r="96" spans="1:9" ht="25.5" x14ac:dyDescent="0.2">
      <c r="A96" s="48"/>
      <c r="B96" s="47" t="s">
        <v>80</v>
      </c>
      <c r="C96" s="21"/>
      <c r="D96" s="45" t="str">
        <f t="shared" si="9"/>
        <v>answer            y, n, p, or na</v>
      </c>
      <c r="E96" s="16"/>
      <c r="F96" s="24"/>
      <c r="G96" s="24"/>
      <c r="H96" s="24"/>
      <c r="I96" s="42" t="b">
        <f t="shared" si="10"/>
        <v>0</v>
      </c>
    </row>
    <row r="97" spans="1:9" ht="25.5" x14ac:dyDescent="0.2">
      <c r="A97" s="48"/>
      <c r="B97" s="47" t="s">
        <v>81</v>
      </c>
      <c r="C97" s="21"/>
      <c r="D97" s="45" t="str">
        <f t="shared" si="9"/>
        <v>answer            y, n, p, or na</v>
      </c>
      <c r="E97" s="16"/>
      <c r="F97" s="24"/>
      <c r="G97" s="24"/>
      <c r="H97" s="24"/>
      <c r="I97" s="42" t="b">
        <f t="shared" si="10"/>
        <v>0</v>
      </c>
    </row>
    <row r="98" spans="1:9" ht="25.5" x14ac:dyDescent="0.2">
      <c r="A98" s="48"/>
      <c r="B98" s="47" t="s">
        <v>82</v>
      </c>
      <c r="C98" s="21"/>
      <c r="D98" s="45" t="str">
        <f t="shared" si="9"/>
        <v>answer            y, n, p, or na</v>
      </c>
      <c r="E98" s="16"/>
      <c r="F98" s="24"/>
      <c r="G98" s="24"/>
      <c r="H98" s="24"/>
      <c r="I98" s="42" t="b">
        <f t="shared" si="10"/>
        <v>0</v>
      </c>
    </row>
    <row r="99" spans="1:9" ht="25.5" x14ac:dyDescent="0.2">
      <c r="A99" s="52"/>
      <c r="B99" s="47" t="s">
        <v>83</v>
      </c>
      <c r="C99" s="21"/>
      <c r="D99" s="45" t="str">
        <f t="shared" si="9"/>
        <v>answer            y, n, p, or na</v>
      </c>
      <c r="E99" s="16"/>
      <c r="F99" s="24"/>
      <c r="G99" s="24"/>
      <c r="H99" s="24"/>
      <c r="I99" s="42" t="b">
        <f t="shared" si="10"/>
        <v>0</v>
      </c>
    </row>
    <row r="100" spans="1:9" x14ac:dyDescent="0.2">
      <c r="A100" s="42"/>
      <c r="B100" s="42"/>
      <c r="C100" s="61"/>
      <c r="D100" s="71"/>
      <c r="E100" s="72"/>
      <c r="F100" s="72"/>
      <c r="G100" s="72"/>
      <c r="H100" s="72"/>
      <c r="I100" s="72" t="b">
        <f>AND(I3:I99)</f>
        <v>0</v>
      </c>
    </row>
  </sheetData>
  <sheetProtection sheet="1" objects="1" scenarios="1" selectLockedCells="1"/>
  <mergeCells count="7">
    <mergeCell ref="D1:F1"/>
    <mergeCell ref="A73:B73"/>
    <mergeCell ref="A1:B1"/>
    <mergeCell ref="A2:B2"/>
    <mergeCell ref="A45:B45"/>
    <mergeCell ref="A26:B26"/>
    <mergeCell ref="A56:B56"/>
  </mergeCells>
  <conditionalFormatting sqref="D11:D23">
    <cfRule type="cellIs" dxfId="213" priority="150" operator="equal">
      <formula>$C$22</formula>
    </cfRule>
  </conditionalFormatting>
  <conditionalFormatting sqref="C11:C23 C25 C29:C44">
    <cfRule type="cellIs" priority="142" operator="equal">
      <formula>""""""</formula>
    </cfRule>
    <cfRule type="cellIs" dxfId="212" priority="143" operator="equal">
      <formula>"n"</formula>
    </cfRule>
    <cfRule type="cellIs" dxfId="211" priority="144" operator="equal">
      <formula>"p"</formula>
    </cfRule>
    <cfRule type="cellIs" dxfId="210" priority="145" operator="equal">
      <formula>"y"</formula>
    </cfRule>
  </conditionalFormatting>
  <conditionalFormatting sqref="D3:D10">
    <cfRule type="cellIs" dxfId="209" priority="97" operator="equal">
      <formula>$C$22</formula>
    </cfRule>
  </conditionalFormatting>
  <conditionalFormatting sqref="D46:D54">
    <cfRule type="cellIs" dxfId="208" priority="95" operator="equal">
      <formula>$C$22</formula>
    </cfRule>
  </conditionalFormatting>
  <conditionalFormatting sqref="D55">
    <cfRule type="cellIs" dxfId="207" priority="94" operator="equal">
      <formula>$C$22</formula>
    </cfRule>
  </conditionalFormatting>
  <conditionalFormatting sqref="C81">
    <cfRule type="cellIs" priority="82" operator="equal">
      <formula>""""""</formula>
    </cfRule>
    <cfRule type="cellIs" dxfId="206" priority="83" operator="equal">
      <formula>"n"</formula>
    </cfRule>
    <cfRule type="cellIs" dxfId="205" priority="85" operator="equal">
      <formula>"y"</formula>
    </cfRule>
  </conditionalFormatting>
  <conditionalFormatting sqref="C82">
    <cfRule type="cellIs" priority="77" operator="equal">
      <formula>""""""</formula>
    </cfRule>
    <cfRule type="cellIs" dxfId="204" priority="78" operator="equal">
      <formula>"n"</formula>
    </cfRule>
    <cfRule type="cellIs" dxfId="203" priority="79" operator="equal">
      <formula>"p"</formula>
    </cfRule>
    <cfRule type="cellIs" dxfId="202" priority="80" operator="equal">
      <formula>"y"</formula>
    </cfRule>
  </conditionalFormatting>
  <conditionalFormatting sqref="C83:C99">
    <cfRule type="cellIs" priority="72" operator="equal">
      <formula>""""""</formula>
    </cfRule>
    <cfRule type="cellIs" dxfId="201" priority="73" operator="equal">
      <formula>"n"</formula>
    </cfRule>
    <cfRule type="cellIs" dxfId="200" priority="74" operator="equal">
      <formula>"p"</formula>
    </cfRule>
    <cfRule type="cellIs" dxfId="199" priority="75" operator="equal">
      <formula>"y"</formula>
    </cfRule>
  </conditionalFormatting>
  <conditionalFormatting sqref="D24">
    <cfRule type="cellIs" dxfId="198" priority="69" operator="equal">
      <formula>$C$22</formula>
    </cfRule>
  </conditionalFormatting>
  <conditionalFormatting sqref="C24">
    <cfRule type="cellIs" priority="65" operator="equal">
      <formula>""""""</formula>
    </cfRule>
    <cfRule type="cellIs" dxfId="197" priority="66" operator="equal">
      <formula>"n"</formula>
    </cfRule>
    <cfRule type="cellIs" dxfId="196" priority="67" operator="equal">
      <formula>"p"</formula>
    </cfRule>
    <cfRule type="cellIs" dxfId="195" priority="68" operator="equal">
      <formula>"y"</formula>
    </cfRule>
  </conditionalFormatting>
  <conditionalFormatting sqref="D27">
    <cfRule type="cellIs" dxfId="194" priority="64" operator="equal">
      <formula>"skip the following questions"</formula>
    </cfRule>
  </conditionalFormatting>
  <conditionalFormatting sqref="C27">
    <cfRule type="cellIs" priority="61" operator="equal">
      <formula>""""""</formula>
    </cfRule>
    <cfRule type="cellIs" dxfId="193" priority="62" operator="equal">
      <formula>"n"</formula>
    </cfRule>
    <cfRule type="cellIs" dxfId="192" priority="63" operator="equal">
      <formula>"y"</formula>
    </cfRule>
  </conditionalFormatting>
  <conditionalFormatting sqref="C28">
    <cfRule type="cellIs" priority="57" operator="equal">
      <formula>""""""</formula>
    </cfRule>
    <cfRule type="cellIs" dxfId="191" priority="58" operator="equal">
      <formula>"n"</formula>
    </cfRule>
    <cfRule type="cellIs" dxfId="190" priority="59" operator="equal">
      <formula>"p"</formula>
    </cfRule>
    <cfRule type="cellIs" dxfId="189" priority="60" operator="equal">
      <formula>"y"</formula>
    </cfRule>
  </conditionalFormatting>
  <conditionalFormatting sqref="D28:D44">
    <cfRule type="cellIs" dxfId="188" priority="56" operator="equal">
      <formula>"skip this question"</formula>
    </cfRule>
  </conditionalFormatting>
  <conditionalFormatting sqref="D57">
    <cfRule type="cellIs" dxfId="187" priority="50" operator="equal">
      <formula>"skip the following questions"</formula>
    </cfRule>
  </conditionalFormatting>
  <conditionalFormatting sqref="C57">
    <cfRule type="cellIs" priority="47" operator="equal">
      <formula>""""""</formula>
    </cfRule>
    <cfRule type="cellIs" dxfId="186" priority="48" operator="equal">
      <formula>"n"</formula>
    </cfRule>
    <cfRule type="cellIs" dxfId="185" priority="49" operator="equal">
      <formula>"y"</formula>
    </cfRule>
  </conditionalFormatting>
  <conditionalFormatting sqref="D58">
    <cfRule type="cellIs" dxfId="184" priority="42" operator="equal">
      <formula>"skip this question"</formula>
    </cfRule>
  </conditionalFormatting>
  <conditionalFormatting sqref="D59:D72">
    <cfRule type="cellIs" dxfId="183" priority="37" operator="equal">
      <formula>"skip this question"</formula>
    </cfRule>
  </conditionalFormatting>
  <conditionalFormatting sqref="D25">
    <cfRule type="cellIs" dxfId="182" priority="20" operator="equal">
      <formula>$C$22</formula>
    </cfRule>
  </conditionalFormatting>
  <conditionalFormatting sqref="C3:C10">
    <cfRule type="cellIs" priority="16" operator="equal">
      <formula>""""""</formula>
    </cfRule>
    <cfRule type="cellIs" dxfId="181" priority="17" operator="equal">
      <formula>"n"</formula>
    </cfRule>
    <cfRule type="cellIs" dxfId="180" priority="18" operator="equal">
      <formula>"p"</formula>
    </cfRule>
    <cfRule type="cellIs" dxfId="179" priority="19" operator="equal">
      <formula>"y"</formula>
    </cfRule>
  </conditionalFormatting>
  <conditionalFormatting sqref="D1:F1">
    <cfRule type="cellIs" dxfId="178" priority="14" operator="equal">
      <formula>"you have answered all the questions in this section"</formula>
    </cfRule>
  </conditionalFormatting>
  <conditionalFormatting sqref="C46:C55">
    <cfRule type="cellIs" priority="10" operator="equal">
      <formula>""""""</formula>
    </cfRule>
    <cfRule type="cellIs" dxfId="177" priority="11" operator="equal">
      <formula>"n"</formula>
    </cfRule>
    <cfRule type="cellIs" dxfId="176" priority="12" operator="equal">
      <formula>"p"</formula>
    </cfRule>
    <cfRule type="cellIs" dxfId="175" priority="13" operator="equal">
      <formula>"y"</formula>
    </cfRule>
  </conditionalFormatting>
  <conditionalFormatting sqref="C58:C72">
    <cfRule type="cellIs" priority="6" operator="equal">
      <formula>""""""</formula>
    </cfRule>
    <cfRule type="cellIs" dxfId="174" priority="7" operator="equal">
      <formula>"n"</formula>
    </cfRule>
    <cfRule type="cellIs" dxfId="173" priority="8" operator="equal">
      <formula>"p"</formula>
    </cfRule>
    <cfRule type="cellIs" dxfId="172" priority="9" operator="equal">
      <formula>"y"</formula>
    </cfRule>
  </conditionalFormatting>
  <conditionalFormatting sqref="C74:C80">
    <cfRule type="cellIs" priority="2" operator="equal">
      <formula>""""""</formula>
    </cfRule>
    <cfRule type="cellIs" dxfId="171" priority="3" operator="equal">
      <formula>"n"</formula>
    </cfRule>
    <cfRule type="cellIs" dxfId="170" priority="4" operator="equal">
      <formula>"p"</formula>
    </cfRule>
    <cfRule type="cellIs" dxfId="169" priority="5" operator="equal">
      <formula>"y"</formula>
    </cfRule>
  </conditionalFormatting>
  <conditionalFormatting sqref="D74:D99">
    <cfRule type="cellIs" dxfId="168" priority="1" operator="equal">
      <formula>"skip this question"</formula>
    </cfRule>
  </conditionalFormatting>
  <pageMargins left="0.7" right="0.7" top="0.75" bottom="0.75" header="0.3" footer="0.3"/>
  <pageSetup paperSize="9" orientation="portrait" horizontalDpi="0"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controls!$B$2:$B$5</xm:f>
          </x14:formula1>
          <xm:sqref>C24:C25 C82:C99</xm:sqref>
        </x14:dataValidation>
        <x14:dataValidation type="list" allowBlank="1" showInputMessage="1" showErrorMessage="1">
          <x14:formula1>
            <xm:f>controls!$B$2:$B$4</xm:f>
          </x14:formula1>
          <xm:sqref>C58:C72 C74:C80 C3:C23 C28:C44</xm:sqref>
        </x14:dataValidation>
        <x14:dataValidation type="list" allowBlank="1" showInputMessage="1" showErrorMessage="1">
          <x14:formula1>
            <xm:f>controls!$B$2:$B$3</xm:f>
          </x14:formula1>
          <xm:sqref>C81 C27 C57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workbookViewId="0">
      <pane ySplit="1" topLeftCell="A2" activePane="bottomLeft" state="frozen"/>
      <selection pane="bottomLeft" activeCell="C37" sqref="C37"/>
    </sheetView>
  </sheetViews>
  <sheetFormatPr defaultRowHeight="15" x14ac:dyDescent="0.25"/>
  <cols>
    <col min="1" max="1" width="40.42578125" style="1" customWidth="1"/>
    <col min="2" max="2" width="51.85546875" style="1" customWidth="1"/>
    <col min="3" max="3" width="9.7109375" style="31" customWidth="1"/>
    <col min="4" max="4" width="13.7109375" style="12" customWidth="1"/>
    <col min="5" max="5" width="35.7109375" style="34" customWidth="1"/>
    <col min="6" max="6" width="15.7109375" style="34" customWidth="1"/>
    <col min="7" max="8" width="12.7109375" style="34" customWidth="1"/>
    <col min="9" max="9" width="0" hidden="1" customWidth="1"/>
  </cols>
  <sheetData>
    <row r="1" spans="1:9" s="2" customFormat="1" ht="16.899999999999999" customHeight="1" x14ac:dyDescent="0.25">
      <c r="A1" s="113" t="s">
        <v>24</v>
      </c>
      <c r="B1" s="113"/>
      <c r="C1" s="63"/>
      <c r="D1" s="112" t="str">
        <f>IF(I72,"you have answered all the questions in this section","the assessment is not complete")</f>
        <v>the assessment is not complete</v>
      </c>
      <c r="E1" s="112"/>
      <c r="F1" s="112"/>
      <c r="G1" s="37"/>
      <c r="H1" s="37"/>
      <c r="I1" s="37"/>
    </row>
    <row r="2" spans="1:9" s="3" customFormat="1" ht="15.6" customHeight="1" x14ac:dyDescent="0.25">
      <c r="A2" s="124" t="s">
        <v>26</v>
      </c>
      <c r="B2" s="125"/>
      <c r="C2" s="38" t="s">
        <v>63</v>
      </c>
      <c r="D2" s="39"/>
      <c r="E2" s="40" t="s">
        <v>44</v>
      </c>
      <c r="F2" s="40" t="s">
        <v>45</v>
      </c>
      <c r="G2" s="40" t="s">
        <v>46</v>
      </c>
      <c r="H2" s="41" t="s">
        <v>47</v>
      </c>
      <c r="I2" s="42"/>
    </row>
    <row r="3" spans="1:9" s="7" customFormat="1" ht="25.5" x14ac:dyDescent="0.2">
      <c r="A3" s="65" t="s">
        <v>1</v>
      </c>
      <c r="B3" s="77" t="s">
        <v>392</v>
      </c>
      <c r="C3" s="21"/>
      <c r="D3" s="45" t="str">
        <f>IF(C3="","answer            y, n, or p", IF(C3="y","complete", "further action is required"))</f>
        <v>answer            y, n, or p</v>
      </c>
      <c r="E3" s="24"/>
      <c r="F3" s="24"/>
      <c r="G3" s="24"/>
      <c r="H3" s="24"/>
      <c r="I3" s="72" t="b">
        <f>OR(C3="Y",C3="P",C3="N")</f>
        <v>0</v>
      </c>
    </row>
    <row r="4" spans="1:9" s="7" customFormat="1" ht="25.5" x14ac:dyDescent="0.2">
      <c r="A4" s="48"/>
      <c r="B4" s="77" t="s">
        <v>393</v>
      </c>
      <c r="C4" s="21"/>
      <c r="D4" s="45" t="str">
        <f>IF(C4="","answer            y, n, or p", IF(C4="y","complete", "further action is required"))</f>
        <v>answer            y, n, or p</v>
      </c>
      <c r="E4" s="24"/>
      <c r="F4" s="24"/>
      <c r="G4" s="24"/>
      <c r="H4" s="24"/>
      <c r="I4" s="72" t="b">
        <f t="shared" ref="I4:I66" si="0">OR(C4="Y",C4="P",C4="N")</f>
        <v>0</v>
      </c>
    </row>
    <row r="5" spans="1:9" s="7" customFormat="1" ht="25.5" x14ac:dyDescent="0.2">
      <c r="A5" s="48"/>
      <c r="B5" s="77" t="s">
        <v>710</v>
      </c>
      <c r="C5" s="21"/>
      <c r="D5" s="45" t="str">
        <f>IF(C5="","answer            y, n, or p", IF(C5="y","complete", "further action is required"))</f>
        <v>answer            y, n, or p</v>
      </c>
      <c r="E5" s="24"/>
      <c r="F5" s="24"/>
      <c r="G5" s="24"/>
      <c r="H5" s="24"/>
      <c r="I5" s="72" t="b">
        <f t="shared" si="0"/>
        <v>0</v>
      </c>
    </row>
    <row r="6" spans="1:9" s="7" customFormat="1" ht="25.5" x14ac:dyDescent="0.2">
      <c r="A6" s="52"/>
      <c r="B6" s="77" t="s">
        <v>711</v>
      </c>
      <c r="C6" s="21"/>
      <c r="D6" s="45" t="str">
        <f>IF(C6="","answer            y, n, or p", IF(C6="y","complete", "further action is required"))</f>
        <v>answer            y, n, or p</v>
      </c>
      <c r="E6" s="24"/>
      <c r="F6" s="24"/>
      <c r="G6" s="24"/>
      <c r="H6" s="24"/>
      <c r="I6" s="72" t="b">
        <f t="shared" si="0"/>
        <v>0</v>
      </c>
    </row>
    <row r="7" spans="1:9" ht="15.75" x14ac:dyDescent="0.25">
      <c r="A7" s="124" t="s">
        <v>27</v>
      </c>
      <c r="B7" s="125"/>
      <c r="C7" s="38" t="s">
        <v>63</v>
      </c>
      <c r="D7" s="39"/>
      <c r="E7" s="40" t="s">
        <v>44</v>
      </c>
      <c r="F7" s="40" t="s">
        <v>45</v>
      </c>
      <c r="G7" s="40" t="s">
        <v>46</v>
      </c>
      <c r="H7" s="41" t="s">
        <v>47</v>
      </c>
      <c r="I7" s="72"/>
    </row>
    <row r="8" spans="1:9" ht="38.25" x14ac:dyDescent="0.25">
      <c r="A8" s="65" t="s">
        <v>1</v>
      </c>
      <c r="B8" s="77" t="s">
        <v>715</v>
      </c>
      <c r="C8" s="21"/>
      <c r="D8" s="45" t="str">
        <f>IF(C8="","answer            y, n, or p", IF(C8="y","complete", "further action is required"))</f>
        <v>answer            y, n, or p</v>
      </c>
      <c r="E8" s="24"/>
      <c r="F8" s="24"/>
      <c r="G8" s="24"/>
      <c r="H8" s="24"/>
      <c r="I8" s="72" t="b">
        <f t="shared" si="0"/>
        <v>0</v>
      </c>
    </row>
    <row r="9" spans="1:9" ht="25.5" x14ac:dyDescent="0.25">
      <c r="A9" s="95"/>
      <c r="B9" s="77" t="s">
        <v>394</v>
      </c>
      <c r="C9" s="21"/>
      <c r="D9" s="45" t="str">
        <f>IF(C9="","answer            y, n, or p", IF(C9="y","complete", "further action is required"))</f>
        <v>answer            y, n, or p</v>
      </c>
      <c r="E9" s="24"/>
      <c r="F9" s="24"/>
      <c r="G9" s="24"/>
      <c r="H9" s="24"/>
      <c r="I9" s="72" t="b">
        <f t="shared" si="0"/>
        <v>0</v>
      </c>
    </row>
    <row r="10" spans="1:9" ht="25.5" x14ac:dyDescent="0.25">
      <c r="A10" s="95"/>
      <c r="B10" s="77" t="s">
        <v>712</v>
      </c>
      <c r="C10" s="21"/>
      <c r="D10" s="45" t="str">
        <f>IF(C10="","answer            y, n, or p", IF(C10="y","complete", "further action is required"))</f>
        <v>answer            y, n, or p</v>
      </c>
      <c r="E10" s="24"/>
      <c r="F10" s="24"/>
      <c r="G10" s="24"/>
      <c r="H10" s="24"/>
      <c r="I10" s="72" t="b">
        <f t="shared" si="0"/>
        <v>0</v>
      </c>
    </row>
    <row r="11" spans="1:9" ht="25.5" x14ac:dyDescent="0.25">
      <c r="A11" s="95"/>
      <c r="B11" s="77" t="s">
        <v>713</v>
      </c>
      <c r="C11" s="21"/>
      <c r="D11" s="45" t="str">
        <f>IF(C11="","answer            y, n, or p", IF(C11="y","complete", "further action is required"))</f>
        <v>answer            y, n, or p</v>
      </c>
      <c r="E11" s="24"/>
      <c r="F11" s="24"/>
      <c r="G11" s="24"/>
      <c r="H11" s="24"/>
      <c r="I11" s="72" t="b">
        <f t="shared" si="0"/>
        <v>0</v>
      </c>
    </row>
    <row r="12" spans="1:9" ht="25.5" x14ac:dyDescent="0.25">
      <c r="A12" s="96"/>
      <c r="B12" s="77" t="s">
        <v>714</v>
      </c>
      <c r="C12" s="21"/>
      <c r="D12" s="45" t="str">
        <f>IF(C12="","answer            y, n, or p", IF(C12="y","complete", "further action is required"))</f>
        <v>answer            y, n, or p</v>
      </c>
      <c r="E12" s="32"/>
      <c r="F12" s="32"/>
      <c r="G12" s="32"/>
      <c r="H12" s="32"/>
      <c r="I12" s="72" t="b">
        <f t="shared" si="0"/>
        <v>0</v>
      </c>
    </row>
    <row r="13" spans="1:9" ht="15.75" x14ac:dyDescent="0.25">
      <c r="A13" s="125" t="s">
        <v>28</v>
      </c>
      <c r="B13" s="125"/>
      <c r="C13" s="38" t="s">
        <v>63</v>
      </c>
      <c r="D13" s="39"/>
      <c r="E13" s="40" t="s">
        <v>44</v>
      </c>
      <c r="F13" s="40" t="s">
        <v>45</v>
      </c>
      <c r="G13" s="40" t="s">
        <v>46</v>
      </c>
      <c r="H13" s="41" t="s">
        <v>47</v>
      </c>
      <c r="I13" s="72"/>
    </row>
    <row r="14" spans="1:9" ht="25.5" x14ac:dyDescent="0.25">
      <c r="A14" s="65" t="s">
        <v>1</v>
      </c>
      <c r="B14" s="59" t="s">
        <v>395</v>
      </c>
      <c r="C14" s="21"/>
      <c r="D14" s="45" t="str">
        <f t="shared" ref="D14:D40" si="1">IF(C14="","answer            y, n, or p", IF(C14="y","complete", "further action is required"))</f>
        <v>answer            y, n, or p</v>
      </c>
      <c r="E14" s="16" t="s">
        <v>85</v>
      </c>
      <c r="F14" s="32"/>
      <c r="G14" s="32"/>
      <c r="H14" s="32"/>
      <c r="I14" s="72" t="b">
        <f t="shared" si="0"/>
        <v>0</v>
      </c>
    </row>
    <row r="15" spans="1:9" ht="25.5" x14ac:dyDescent="0.25">
      <c r="A15" s="57" t="s">
        <v>87</v>
      </c>
      <c r="B15" s="47" t="s">
        <v>396</v>
      </c>
      <c r="C15" s="21"/>
      <c r="D15" s="45" t="str">
        <f t="shared" si="1"/>
        <v>answer            y, n, or p</v>
      </c>
      <c r="E15" s="16"/>
      <c r="F15" s="32"/>
      <c r="G15" s="32"/>
      <c r="H15" s="32"/>
      <c r="I15" s="72" t="b">
        <f t="shared" si="0"/>
        <v>0</v>
      </c>
    </row>
    <row r="16" spans="1:9" ht="25.5" x14ac:dyDescent="0.25">
      <c r="A16" s="48"/>
      <c r="B16" s="47" t="s">
        <v>716</v>
      </c>
      <c r="C16" s="21"/>
      <c r="D16" s="45" t="str">
        <f t="shared" si="1"/>
        <v>answer            y, n, or p</v>
      </c>
      <c r="E16" s="16"/>
      <c r="F16" s="32"/>
      <c r="G16" s="32"/>
      <c r="H16" s="32"/>
      <c r="I16" s="72" t="b">
        <f t="shared" si="0"/>
        <v>0</v>
      </c>
    </row>
    <row r="17" spans="1:9" ht="25.5" x14ac:dyDescent="0.25">
      <c r="A17" s="48"/>
      <c r="B17" s="47" t="s">
        <v>397</v>
      </c>
      <c r="C17" s="21"/>
      <c r="D17" s="45" t="str">
        <f t="shared" si="1"/>
        <v>answer            y, n, or p</v>
      </c>
      <c r="E17" s="16"/>
      <c r="F17" s="32"/>
      <c r="G17" s="32"/>
      <c r="H17" s="32"/>
      <c r="I17" s="72" t="b">
        <f t="shared" si="0"/>
        <v>0</v>
      </c>
    </row>
    <row r="18" spans="1:9" ht="25.5" x14ac:dyDescent="0.25">
      <c r="A18" s="48"/>
      <c r="B18" s="47" t="s">
        <v>128</v>
      </c>
      <c r="C18" s="21"/>
      <c r="D18" s="45" t="str">
        <f t="shared" si="1"/>
        <v>answer            y, n, or p</v>
      </c>
      <c r="E18" s="16"/>
      <c r="F18" s="32"/>
      <c r="G18" s="32"/>
      <c r="H18" s="32"/>
      <c r="I18" s="72" t="b">
        <f t="shared" si="0"/>
        <v>0</v>
      </c>
    </row>
    <row r="19" spans="1:9" ht="25.5" x14ac:dyDescent="0.25">
      <c r="A19" s="48"/>
      <c r="B19" s="47" t="s">
        <v>398</v>
      </c>
      <c r="C19" s="21"/>
      <c r="D19" s="45" t="str">
        <f t="shared" si="1"/>
        <v>answer            y, n, or p</v>
      </c>
      <c r="E19" s="16"/>
      <c r="F19" s="32"/>
      <c r="G19" s="32"/>
      <c r="H19" s="32"/>
      <c r="I19" s="72" t="b">
        <f t="shared" si="0"/>
        <v>0</v>
      </c>
    </row>
    <row r="20" spans="1:9" ht="25.5" x14ac:dyDescent="0.25">
      <c r="A20" s="48"/>
      <c r="B20" s="47" t="s">
        <v>88</v>
      </c>
      <c r="C20" s="21"/>
      <c r="D20" s="45" t="str">
        <f t="shared" si="1"/>
        <v>answer            y, n, or p</v>
      </c>
      <c r="E20" s="16"/>
      <c r="F20" s="32"/>
      <c r="G20" s="32"/>
      <c r="H20" s="32"/>
      <c r="I20" s="72" t="b">
        <f t="shared" si="0"/>
        <v>0</v>
      </c>
    </row>
    <row r="21" spans="1:9" ht="25.5" x14ac:dyDescent="0.25">
      <c r="A21" s="48"/>
      <c r="B21" s="47" t="s">
        <v>51</v>
      </c>
      <c r="C21" s="21"/>
      <c r="D21" s="45" t="str">
        <f t="shared" si="1"/>
        <v>answer            y, n, or p</v>
      </c>
      <c r="E21" s="16"/>
      <c r="F21" s="32"/>
      <c r="G21" s="32"/>
      <c r="H21" s="32"/>
      <c r="I21" s="72" t="b">
        <f t="shared" si="0"/>
        <v>0</v>
      </c>
    </row>
    <row r="22" spans="1:9" ht="25.5" x14ac:dyDescent="0.25">
      <c r="A22" s="48"/>
      <c r="B22" s="47" t="s">
        <v>52</v>
      </c>
      <c r="C22" s="21"/>
      <c r="D22" s="45" t="str">
        <f t="shared" si="1"/>
        <v>answer            y, n, or p</v>
      </c>
      <c r="E22" s="16"/>
      <c r="F22" s="32"/>
      <c r="G22" s="32"/>
      <c r="H22" s="32"/>
      <c r="I22" s="72" t="b">
        <f t="shared" si="0"/>
        <v>0</v>
      </c>
    </row>
    <row r="23" spans="1:9" ht="25.5" x14ac:dyDescent="0.25">
      <c r="A23" s="65" t="s">
        <v>1</v>
      </c>
      <c r="B23" s="47" t="s">
        <v>399</v>
      </c>
      <c r="C23" s="21"/>
      <c r="D23" s="45" t="str">
        <f t="shared" si="1"/>
        <v>answer            y, n, or p</v>
      </c>
      <c r="E23" s="32"/>
      <c r="F23" s="32"/>
      <c r="G23" s="32"/>
      <c r="H23" s="32"/>
      <c r="I23" s="72" t="b">
        <f t="shared" si="0"/>
        <v>0</v>
      </c>
    </row>
    <row r="24" spans="1:9" ht="25.5" x14ac:dyDescent="0.25">
      <c r="A24" s="48"/>
      <c r="B24" s="47" t="s">
        <v>400</v>
      </c>
      <c r="C24" s="21"/>
      <c r="D24" s="45" t="str">
        <f t="shared" si="1"/>
        <v>answer            y, n, or p</v>
      </c>
      <c r="E24" s="32"/>
      <c r="F24" s="32"/>
      <c r="G24" s="32"/>
      <c r="H24" s="32"/>
      <c r="I24" s="72" t="b">
        <f t="shared" si="0"/>
        <v>0</v>
      </c>
    </row>
    <row r="25" spans="1:9" s="9" customFormat="1" ht="25.5" x14ac:dyDescent="0.25">
      <c r="A25" s="48"/>
      <c r="B25" s="47" t="s">
        <v>401</v>
      </c>
      <c r="C25" s="21"/>
      <c r="D25" s="45" t="str">
        <f>IF(C25="","answer            y, n, or p", IF(C25="y","complete", "further action is required"))</f>
        <v>answer            y, n, or p</v>
      </c>
      <c r="E25" s="33"/>
      <c r="F25" s="33"/>
      <c r="G25" s="33"/>
      <c r="H25" s="33"/>
      <c r="I25" s="72" t="b">
        <f t="shared" si="0"/>
        <v>0</v>
      </c>
    </row>
    <row r="26" spans="1:9" ht="25.5" x14ac:dyDescent="0.25">
      <c r="A26" s="48"/>
      <c r="B26" s="47" t="s">
        <v>595</v>
      </c>
      <c r="C26" s="21"/>
      <c r="D26" s="45" t="str">
        <f t="shared" si="1"/>
        <v>answer            y, n, or p</v>
      </c>
      <c r="E26" s="32"/>
      <c r="F26" s="32"/>
      <c r="G26" s="32"/>
      <c r="H26" s="32"/>
      <c r="I26" s="72" t="b">
        <f t="shared" si="0"/>
        <v>0</v>
      </c>
    </row>
    <row r="27" spans="1:9" ht="25.5" x14ac:dyDescent="0.25">
      <c r="A27" s="48"/>
      <c r="B27" s="47" t="s">
        <v>402</v>
      </c>
      <c r="C27" s="21"/>
      <c r="D27" s="45" t="str">
        <f t="shared" si="1"/>
        <v>answer            y, n, or p</v>
      </c>
      <c r="E27" s="32"/>
      <c r="F27" s="32"/>
      <c r="G27" s="32"/>
      <c r="H27" s="32"/>
      <c r="I27" s="72" t="b">
        <f t="shared" si="0"/>
        <v>0</v>
      </c>
    </row>
    <row r="28" spans="1:9" ht="38.25" x14ac:dyDescent="0.25">
      <c r="A28" s="48"/>
      <c r="B28" s="47" t="s">
        <v>89</v>
      </c>
      <c r="C28" s="21"/>
      <c r="D28" s="45" t="str">
        <f t="shared" si="1"/>
        <v>answer            y, n, or p</v>
      </c>
      <c r="E28" s="32"/>
      <c r="F28" s="32"/>
      <c r="G28" s="32"/>
      <c r="H28" s="32"/>
      <c r="I28" s="72" t="b">
        <f t="shared" si="0"/>
        <v>0</v>
      </c>
    </row>
    <row r="29" spans="1:9" ht="25.5" x14ac:dyDescent="0.25">
      <c r="A29" s="48"/>
      <c r="B29" s="47" t="s">
        <v>403</v>
      </c>
      <c r="C29" s="21"/>
      <c r="D29" s="45" t="str">
        <f t="shared" si="1"/>
        <v>answer            y, n, or p</v>
      </c>
      <c r="E29" s="32"/>
      <c r="F29" s="32"/>
      <c r="G29" s="32"/>
      <c r="H29" s="32"/>
      <c r="I29" s="72" t="b">
        <f t="shared" si="0"/>
        <v>0</v>
      </c>
    </row>
    <row r="30" spans="1:9" ht="25.5" x14ac:dyDescent="0.25">
      <c r="A30" s="48"/>
      <c r="B30" s="47" t="s">
        <v>404</v>
      </c>
      <c r="C30" s="21"/>
      <c r="D30" s="45" t="str">
        <f t="shared" si="1"/>
        <v>answer            y, n, or p</v>
      </c>
      <c r="E30" s="32"/>
      <c r="F30" s="32"/>
      <c r="G30" s="32"/>
      <c r="H30" s="32"/>
      <c r="I30" s="72" t="b">
        <f t="shared" si="0"/>
        <v>0</v>
      </c>
    </row>
    <row r="31" spans="1:9" ht="25.5" x14ac:dyDescent="0.25">
      <c r="A31" s="48"/>
      <c r="B31" s="47" t="s">
        <v>405</v>
      </c>
      <c r="C31" s="21"/>
      <c r="D31" s="45" t="str">
        <f t="shared" si="1"/>
        <v>answer            y, n, or p</v>
      </c>
      <c r="E31" s="32"/>
      <c r="F31" s="32"/>
      <c r="G31" s="32"/>
      <c r="H31" s="32"/>
      <c r="I31" s="72" t="b">
        <f t="shared" si="0"/>
        <v>0</v>
      </c>
    </row>
    <row r="32" spans="1:9" ht="25.5" x14ac:dyDescent="0.25">
      <c r="A32" s="48"/>
      <c r="B32" s="47" t="s">
        <v>406</v>
      </c>
      <c r="C32" s="21"/>
      <c r="D32" s="45" t="str">
        <f t="shared" si="1"/>
        <v>answer            y, n, or p</v>
      </c>
      <c r="E32" s="32"/>
      <c r="F32" s="32"/>
      <c r="G32" s="32"/>
      <c r="H32" s="32"/>
      <c r="I32" s="72" t="b">
        <f t="shared" si="0"/>
        <v>0</v>
      </c>
    </row>
    <row r="33" spans="1:9" ht="25.5" x14ac:dyDescent="0.25">
      <c r="A33" s="48"/>
      <c r="B33" s="47" t="s">
        <v>596</v>
      </c>
      <c r="C33" s="21"/>
      <c r="D33" s="45" t="str">
        <f t="shared" si="1"/>
        <v>answer            y, n, or p</v>
      </c>
      <c r="E33" s="32"/>
      <c r="F33" s="32"/>
      <c r="G33" s="32"/>
      <c r="H33" s="32"/>
      <c r="I33" s="72" t="b">
        <f t="shared" si="0"/>
        <v>0</v>
      </c>
    </row>
    <row r="34" spans="1:9" ht="25.5" x14ac:dyDescent="0.25">
      <c r="A34" s="48"/>
      <c r="B34" s="47" t="s">
        <v>407</v>
      </c>
      <c r="C34" s="21"/>
      <c r="D34" s="45" t="str">
        <f t="shared" si="1"/>
        <v>answer            y, n, or p</v>
      </c>
      <c r="E34" s="32"/>
      <c r="F34" s="32"/>
      <c r="G34" s="32"/>
      <c r="H34" s="32"/>
      <c r="I34" s="72" t="b">
        <f t="shared" si="0"/>
        <v>0</v>
      </c>
    </row>
    <row r="35" spans="1:9" ht="25.5" x14ac:dyDescent="0.25">
      <c r="A35" s="48"/>
      <c r="B35" s="47" t="s">
        <v>717</v>
      </c>
      <c r="C35" s="21"/>
      <c r="D35" s="45" t="str">
        <f t="shared" si="1"/>
        <v>answer            y, n, or p</v>
      </c>
      <c r="E35" s="32"/>
      <c r="F35" s="32"/>
      <c r="G35" s="32"/>
      <c r="H35" s="32"/>
      <c r="I35" s="72" t="b">
        <f t="shared" si="0"/>
        <v>0</v>
      </c>
    </row>
    <row r="36" spans="1:9" ht="25.5" x14ac:dyDescent="0.25">
      <c r="A36" s="48"/>
      <c r="B36" s="47" t="s">
        <v>743</v>
      </c>
      <c r="C36" s="21"/>
      <c r="D36" s="45" t="str">
        <f>IF(C36="","answer            y, n, p, or na", IF(OR(C36="na",C36="y"),"no further is action is required", "further action is required"))</f>
        <v>answer            y, n, p, or na</v>
      </c>
      <c r="E36" s="32"/>
      <c r="F36" s="32"/>
      <c r="G36" s="32"/>
      <c r="H36" s="32"/>
      <c r="I36" s="72" t="b">
        <f>OR(C36="Y",C36="P",C36="N",C36="na")</f>
        <v>0</v>
      </c>
    </row>
    <row r="37" spans="1:9" ht="25.5" x14ac:dyDescent="0.25">
      <c r="A37" s="48"/>
      <c r="B37" s="47" t="s">
        <v>86</v>
      </c>
      <c r="C37" s="21"/>
      <c r="D37" s="45" t="str">
        <f t="shared" si="1"/>
        <v>answer            y, n, or p</v>
      </c>
      <c r="E37" s="32"/>
      <c r="F37" s="32"/>
      <c r="G37" s="32"/>
      <c r="H37" s="32"/>
      <c r="I37" s="72" t="b">
        <f t="shared" si="0"/>
        <v>0</v>
      </c>
    </row>
    <row r="38" spans="1:9" ht="38.25" x14ac:dyDescent="0.25">
      <c r="A38" s="48"/>
      <c r="B38" s="47" t="s">
        <v>408</v>
      </c>
      <c r="C38" s="21"/>
      <c r="D38" s="45" t="str">
        <f t="shared" si="1"/>
        <v>answer            y, n, or p</v>
      </c>
      <c r="E38" s="32"/>
      <c r="F38" s="32"/>
      <c r="G38" s="32"/>
      <c r="H38" s="32"/>
      <c r="I38" s="72" t="b">
        <f t="shared" si="0"/>
        <v>0</v>
      </c>
    </row>
    <row r="39" spans="1:9" ht="25.5" x14ac:dyDescent="0.25">
      <c r="A39" s="48"/>
      <c r="B39" s="47" t="s">
        <v>409</v>
      </c>
      <c r="C39" s="21"/>
      <c r="D39" s="45" t="str">
        <f t="shared" si="1"/>
        <v>answer            y, n, or p</v>
      </c>
      <c r="E39" s="32"/>
      <c r="F39" s="32"/>
      <c r="G39" s="32"/>
      <c r="H39" s="32"/>
      <c r="I39" s="72" t="b">
        <f t="shared" si="0"/>
        <v>0</v>
      </c>
    </row>
    <row r="40" spans="1:9" ht="25.5" x14ac:dyDescent="0.25">
      <c r="A40" s="52"/>
      <c r="B40" s="47" t="s">
        <v>410</v>
      </c>
      <c r="C40" s="21"/>
      <c r="D40" s="45" t="str">
        <f t="shared" si="1"/>
        <v>answer            y, n, or p</v>
      </c>
      <c r="E40" s="32"/>
      <c r="F40" s="32"/>
      <c r="G40" s="32"/>
      <c r="H40" s="32"/>
      <c r="I40" s="72" t="b">
        <f t="shared" si="0"/>
        <v>0</v>
      </c>
    </row>
    <row r="41" spans="1:9" ht="15.75" x14ac:dyDescent="0.25">
      <c r="A41" s="124" t="s">
        <v>29</v>
      </c>
      <c r="B41" s="125"/>
      <c r="C41" s="38" t="s">
        <v>63</v>
      </c>
      <c r="D41" s="39"/>
      <c r="E41" s="40" t="s">
        <v>44</v>
      </c>
      <c r="F41" s="40" t="s">
        <v>45</v>
      </c>
      <c r="G41" s="40" t="s">
        <v>46</v>
      </c>
      <c r="H41" s="41" t="s">
        <v>47</v>
      </c>
      <c r="I41" s="72"/>
    </row>
    <row r="42" spans="1:9" ht="51" x14ac:dyDescent="0.25">
      <c r="A42" s="65" t="s">
        <v>1</v>
      </c>
      <c r="B42" s="47" t="s">
        <v>90</v>
      </c>
      <c r="C42" s="21"/>
      <c r="D42" s="45" t="str">
        <f>IF(C42="","answer            y, n, or p", IF(C42="y","complete", "further action is required"))</f>
        <v>answer            y, n, or p</v>
      </c>
      <c r="E42" s="32"/>
      <c r="F42" s="32"/>
      <c r="G42" s="32"/>
      <c r="H42" s="32"/>
      <c r="I42" s="72" t="b">
        <f t="shared" si="0"/>
        <v>0</v>
      </c>
    </row>
    <row r="43" spans="1:9" ht="25.5" x14ac:dyDescent="0.25">
      <c r="A43" s="48"/>
      <c r="B43" s="47" t="s">
        <v>718</v>
      </c>
      <c r="C43" s="21"/>
      <c r="D43" s="45" t="str">
        <f>IF(C43="","answer            y, n, or p", IF(C43="y","complete", "further action is required"))</f>
        <v>answer            y, n, or p</v>
      </c>
      <c r="E43" s="32"/>
      <c r="F43" s="32"/>
      <c r="G43" s="32"/>
      <c r="H43" s="32"/>
      <c r="I43" s="72" t="b">
        <f t="shared" si="0"/>
        <v>0</v>
      </c>
    </row>
    <row r="44" spans="1:9" ht="25.5" x14ac:dyDescent="0.25">
      <c r="A44" s="48"/>
      <c r="B44" s="47" t="s">
        <v>411</v>
      </c>
      <c r="C44" s="21"/>
      <c r="D44" s="45" t="str">
        <f>IF(C44="","answer            y, n, or p", IF(C44="y","complete", "further action is required"))</f>
        <v>answer            y, n, or p</v>
      </c>
      <c r="E44" s="32"/>
      <c r="F44" s="32"/>
      <c r="G44" s="32"/>
      <c r="H44" s="32"/>
      <c r="I44" s="72" t="b">
        <f t="shared" si="0"/>
        <v>0</v>
      </c>
    </row>
    <row r="45" spans="1:9" ht="25.5" x14ac:dyDescent="0.25">
      <c r="A45" s="57" t="s">
        <v>30</v>
      </c>
      <c r="B45" s="47" t="s">
        <v>719</v>
      </c>
      <c r="C45" s="21"/>
      <c r="D45" s="45" t="str">
        <f>IF(C45="","answer            y, n, or p", IF(C45="y","complete", "further action is required"))</f>
        <v>answer            y, n, or p</v>
      </c>
      <c r="E45" s="32"/>
      <c r="F45" s="32"/>
      <c r="G45" s="32"/>
      <c r="H45" s="32"/>
      <c r="I45" s="72" t="b">
        <f t="shared" si="0"/>
        <v>0</v>
      </c>
    </row>
    <row r="46" spans="1:9" ht="25.5" x14ac:dyDescent="0.25">
      <c r="A46" s="52"/>
      <c r="B46" s="47" t="s">
        <v>91</v>
      </c>
      <c r="C46" s="21"/>
      <c r="D46" s="45" t="str">
        <f>IF(C46="","answer            y, n, or p", IF(C46="y","complete", "further action is required"))</f>
        <v>answer            y, n, or p</v>
      </c>
      <c r="E46" s="32"/>
      <c r="F46" s="32"/>
      <c r="G46" s="32"/>
      <c r="H46" s="32"/>
      <c r="I46" s="72" t="b">
        <f t="shared" si="0"/>
        <v>0</v>
      </c>
    </row>
    <row r="47" spans="1:9" ht="15.75" x14ac:dyDescent="0.25">
      <c r="A47" s="124" t="s">
        <v>31</v>
      </c>
      <c r="B47" s="125"/>
      <c r="C47" s="38" t="s">
        <v>63</v>
      </c>
      <c r="D47" s="39"/>
      <c r="E47" s="40" t="s">
        <v>44</v>
      </c>
      <c r="F47" s="40" t="s">
        <v>45</v>
      </c>
      <c r="G47" s="40" t="s">
        <v>46</v>
      </c>
      <c r="H47" s="41" t="s">
        <v>47</v>
      </c>
      <c r="I47" s="72"/>
    </row>
    <row r="48" spans="1:9" ht="25.5" x14ac:dyDescent="0.25">
      <c r="A48" s="65" t="s">
        <v>1</v>
      </c>
      <c r="B48" s="77" t="s">
        <v>412</v>
      </c>
      <c r="C48" s="21" t="s">
        <v>2</v>
      </c>
      <c r="D48" s="45" t="str">
        <f>IF(C48="","answer            y, n, or p", IF(C48="y","complete", "further action is required"))</f>
        <v>complete</v>
      </c>
      <c r="E48" s="32"/>
      <c r="F48" s="32"/>
      <c r="G48" s="32"/>
      <c r="H48" s="32"/>
      <c r="I48" s="72" t="b">
        <f t="shared" si="0"/>
        <v>1</v>
      </c>
    </row>
    <row r="49" spans="1:9" ht="25.5" x14ac:dyDescent="0.25">
      <c r="A49" s="51"/>
      <c r="B49" s="77" t="s">
        <v>413</v>
      </c>
      <c r="C49" s="21" t="s">
        <v>2</v>
      </c>
      <c r="D49" s="45" t="str">
        <f>IF(C49="","answer            y, n, or p", IF(C49="y","complete", "further action is required"))</f>
        <v>complete</v>
      </c>
      <c r="E49" s="32"/>
      <c r="F49" s="32"/>
      <c r="G49" s="32"/>
      <c r="H49" s="32"/>
      <c r="I49" s="72" t="b">
        <f t="shared" si="0"/>
        <v>1</v>
      </c>
    </row>
    <row r="50" spans="1:9" ht="25.5" x14ac:dyDescent="0.25">
      <c r="A50" s="97"/>
      <c r="B50" s="77" t="s">
        <v>414</v>
      </c>
      <c r="C50" s="21" t="s">
        <v>2</v>
      </c>
      <c r="D50" s="45" t="str">
        <f>IF(C50="","answer            y, n, or p", IF(C50="y","complete", "further action is required"))</f>
        <v>complete</v>
      </c>
      <c r="E50" s="32"/>
      <c r="F50" s="32"/>
      <c r="G50" s="32"/>
      <c r="H50" s="32"/>
      <c r="I50" s="72" t="b">
        <f t="shared" si="0"/>
        <v>1</v>
      </c>
    </row>
    <row r="51" spans="1:9" ht="15.75" x14ac:dyDescent="0.25">
      <c r="A51" s="124" t="s">
        <v>415</v>
      </c>
      <c r="B51" s="125"/>
      <c r="C51" s="38" t="s">
        <v>63</v>
      </c>
      <c r="D51" s="39"/>
      <c r="E51" s="40" t="s">
        <v>44</v>
      </c>
      <c r="F51" s="40" t="s">
        <v>45</v>
      </c>
      <c r="G51" s="40" t="s">
        <v>46</v>
      </c>
      <c r="H51" s="41" t="s">
        <v>47</v>
      </c>
      <c r="I51" s="72"/>
    </row>
    <row r="52" spans="1:9" ht="25.5" x14ac:dyDescent="0.25">
      <c r="A52" s="65" t="s">
        <v>1</v>
      </c>
      <c r="B52" s="77" t="s">
        <v>416</v>
      </c>
      <c r="C52" s="21" t="s">
        <v>2</v>
      </c>
      <c r="D52" s="45" t="str">
        <f t="shared" ref="D52:D57" si="2">IF(C52="","answer            y, n, or p", IF(C52="y","complete", "further action is required"))</f>
        <v>complete</v>
      </c>
      <c r="E52" s="32"/>
      <c r="F52" s="32"/>
      <c r="G52" s="32"/>
      <c r="H52" s="32"/>
      <c r="I52" s="72" t="b">
        <f t="shared" si="0"/>
        <v>1</v>
      </c>
    </row>
    <row r="53" spans="1:9" ht="25.5" x14ac:dyDescent="0.25">
      <c r="A53" s="51"/>
      <c r="B53" s="77" t="s">
        <v>417</v>
      </c>
      <c r="C53" s="21" t="s">
        <v>4</v>
      </c>
      <c r="D53" s="45" t="str">
        <f t="shared" si="2"/>
        <v>further action is required</v>
      </c>
      <c r="E53" s="32"/>
      <c r="F53" s="32"/>
      <c r="G53" s="32"/>
      <c r="H53" s="32"/>
      <c r="I53" s="72" t="b">
        <f t="shared" si="0"/>
        <v>1</v>
      </c>
    </row>
    <row r="54" spans="1:9" ht="25.5" x14ac:dyDescent="0.25">
      <c r="A54" s="51"/>
      <c r="B54" s="77" t="s">
        <v>418</v>
      </c>
      <c r="C54" s="21" t="s">
        <v>4</v>
      </c>
      <c r="D54" s="45" t="str">
        <f t="shared" si="2"/>
        <v>further action is required</v>
      </c>
      <c r="E54" s="32"/>
      <c r="F54" s="32"/>
      <c r="G54" s="32"/>
      <c r="H54" s="32"/>
      <c r="I54" s="72" t="b">
        <f t="shared" si="0"/>
        <v>1</v>
      </c>
    </row>
    <row r="55" spans="1:9" ht="25.5" x14ac:dyDescent="0.25">
      <c r="A55" s="51"/>
      <c r="B55" s="77" t="s">
        <v>720</v>
      </c>
      <c r="C55" s="21" t="s">
        <v>4</v>
      </c>
      <c r="D55" s="45" t="str">
        <f t="shared" si="2"/>
        <v>further action is required</v>
      </c>
      <c r="E55" s="32"/>
      <c r="F55" s="32"/>
      <c r="G55" s="32"/>
      <c r="H55" s="32"/>
      <c r="I55" s="72" t="b">
        <f t="shared" si="0"/>
        <v>1</v>
      </c>
    </row>
    <row r="56" spans="1:9" ht="25.5" x14ac:dyDescent="0.25">
      <c r="A56" s="51"/>
      <c r="B56" s="77" t="s">
        <v>721</v>
      </c>
      <c r="C56" s="21" t="s">
        <v>4</v>
      </c>
      <c r="D56" s="45" t="str">
        <f t="shared" si="2"/>
        <v>further action is required</v>
      </c>
      <c r="E56" s="32"/>
      <c r="F56" s="32"/>
      <c r="G56" s="32"/>
      <c r="H56" s="32"/>
      <c r="I56" s="72" t="b">
        <f t="shared" si="0"/>
        <v>1</v>
      </c>
    </row>
    <row r="57" spans="1:9" ht="25.5" x14ac:dyDescent="0.25">
      <c r="A57" s="97"/>
      <c r="B57" s="77" t="s">
        <v>419</v>
      </c>
      <c r="C57" s="21" t="s">
        <v>4</v>
      </c>
      <c r="D57" s="45" t="str">
        <f t="shared" si="2"/>
        <v>further action is required</v>
      </c>
      <c r="E57" s="32"/>
      <c r="F57" s="32"/>
      <c r="G57" s="32"/>
      <c r="H57" s="32"/>
      <c r="I57" s="72" t="b">
        <f t="shared" si="0"/>
        <v>1</v>
      </c>
    </row>
    <row r="58" spans="1:9" ht="15.75" x14ac:dyDescent="0.25">
      <c r="A58" s="124" t="s">
        <v>420</v>
      </c>
      <c r="B58" s="125"/>
      <c r="C58" s="98" t="s">
        <v>63</v>
      </c>
      <c r="D58" s="39"/>
      <c r="E58" s="40" t="s">
        <v>44</v>
      </c>
      <c r="F58" s="40" t="s">
        <v>45</v>
      </c>
      <c r="G58" s="40" t="s">
        <v>46</v>
      </c>
      <c r="H58" s="41" t="s">
        <v>47</v>
      </c>
      <c r="I58" s="72"/>
    </row>
    <row r="59" spans="1:9" ht="25.5" x14ac:dyDescent="0.25">
      <c r="A59" s="65" t="s">
        <v>1</v>
      </c>
      <c r="B59" s="77" t="s">
        <v>722</v>
      </c>
      <c r="C59" s="21" t="s">
        <v>4</v>
      </c>
      <c r="D59" s="45" t="str">
        <f>IF(C59="","answer            y, n, or p", IF(C59="y","complete", "further action is required"))</f>
        <v>further action is required</v>
      </c>
      <c r="E59" s="32"/>
      <c r="F59" s="32"/>
      <c r="G59" s="32"/>
      <c r="H59" s="32"/>
      <c r="I59" s="72" t="b">
        <f t="shared" si="0"/>
        <v>1</v>
      </c>
    </row>
    <row r="60" spans="1:9" ht="25.5" x14ac:dyDescent="0.25">
      <c r="A60" s="51"/>
      <c r="B60" s="77" t="s">
        <v>421</v>
      </c>
      <c r="C60" s="21" t="s">
        <v>4</v>
      </c>
      <c r="D60" s="45" t="str">
        <f>IF(C60="","answer            y, n, or p", IF(C60="y","complete", "further action is required"))</f>
        <v>further action is required</v>
      </c>
      <c r="E60" s="32"/>
      <c r="F60" s="32"/>
      <c r="G60" s="32"/>
      <c r="H60" s="32"/>
      <c r="I60" s="72" t="b">
        <f t="shared" si="0"/>
        <v>1</v>
      </c>
    </row>
    <row r="61" spans="1:9" ht="25.5" x14ac:dyDescent="0.25">
      <c r="A61" s="51"/>
      <c r="B61" s="77" t="s">
        <v>422</v>
      </c>
      <c r="C61" s="21" t="s">
        <v>4</v>
      </c>
      <c r="D61" s="45" t="str">
        <f>IF(C61="","answer            y, n, or p", IF(C61="y","complete", "further action is required"))</f>
        <v>further action is required</v>
      </c>
      <c r="E61" s="32"/>
      <c r="F61" s="32"/>
      <c r="G61" s="32"/>
      <c r="H61" s="32"/>
      <c r="I61" s="72" t="b">
        <f t="shared" si="0"/>
        <v>1</v>
      </c>
    </row>
    <row r="62" spans="1:9" ht="25.5" x14ac:dyDescent="0.25">
      <c r="A62" s="97"/>
      <c r="B62" s="77" t="s">
        <v>423</v>
      </c>
      <c r="C62" s="21" t="s">
        <v>3</v>
      </c>
      <c r="D62" s="45" t="str">
        <f>IF(C62="","answer            y, n, or p", IF(C62="y","complete", "further action is required"))</f>
        <v>further action is required</v>
      </c>
      <c r="E62" s="32"/>
      <c r="F62" s="32"/>
      <c r="G62" s="32"/>
      <c r="H62" s="32"/>
      <c r="I62" s="72" t="b">
        <f t="shared" si="0"/>
        <v>1</v>
      </c>
    </row>
    <row r="63" spans="1:9" ht="15.75" x14ac:dyDescent="0.25">
      <c r="A63" s="124" t="s">
        <v>32</v>
      </c>
      <c r="B63" s="125"/>
      <c r="C63" s="38" t="s">
        <v>63</v>
      </c>
      <c r="D63" s="39"/>
      <c r="E63" s="40" t="s">
        <v>44</v>
      </c>
      <c r="F63" s="40" t="s">
        <v>45</v>
      </c>
      <c r="G63" s="40" t="s">
        <v>46</v>
      </c>
      <c r="H63" s="41" t="s">
        <v>47</v>
      </c>
      <c r="I63" s="72"/>
    </row>
    <row r="64" spans="1:9" ht="25.5" x14ac:dyDescent="0.25">
      <c r="A64" s="65" t="s">
        <v>1</v>
      </c>
      <c r="B64" s="47" t="s">
        <v>424</v>
      </c>
      <c r="C64" s="21" t="s">
        <v>3</v>
      </c>
      <c r="D64" s="45" t="str">
        <f t="shared" ref="D64:D71" si="3">IF(C64="","answer            y, n, or p", IF(C64="y","complete", "further action is required"))</f>
        <v>further action is required</v>
      </c>
      <c r="E64" s="32"/>
      <c r="F64" s="32"/>
      <c r="G64" s="32"/>
      <c r="H64" s="32"/>
      <c r="I64" s="72" t="b">
        <f t="shared" si="0"/>
        <v>1</v>
      </c>
    </row>
    <row r="65" spans="1:9" ht="25.5" x14ac:dyDescent="0.25">
      <c r="A65" s="48"/>
      <c r="B65" s="47" t="s">
        <v>425</v>
      </c>
      <c r="C65" s="21" t="s">
        <v>3</v>
      </c>
      <c r="D65" s="45" t="str">
        <f t="shared" si="3"/>
        <v>further action is required</v>
      </c>
      <c r="E65" s="32"/>
      <c r="F65" s="32"/>
      <c r="G65" s="32"/>
      <c r="H65" s="32"/>
      <c r="I65" s="72" t="b">
        <f t="shared" si="0"/>
        <v>1</v>
      </c>
    </row>
    <row r="66" spans="1:9" ht="25.5" x14ac:dyDescent="0.25">
      <c r="A66" s="48"/>
      <c r="B66" s="47" t="s">
        <v>426</v>
      </c>
      <c r="C66" s="21" t="s">
        <v>3</v>
      </c>
      <c r="D66" s="45" t="str">
        <f t="shared" si="3"/>
        <v>further action is required</v>
      </c>
      <c r="E66" s="32"/>
      <c r="F66" s="32"/>
      <c r="G66" s="32"/>
      <c r="H66" s="32"/>
      <c r="I66" s="72" t="b">
        <f t="shared" si="0"/>
        <v>1</v>
      </c>
    </row>
    <row r="67" spans="1:9" ht="38.25" x14ac:dyDescent="0.25">
      <c r="A67" s="48"/>
      <c r="B67" s="47" t="s">
        <v>591</v>
      </c>
      <c r="C67" s="21" t="s">
        <v>3</v>
      </c>
      <c r="D67" s="45" t="str">
        <f>IF(C67="","answer            y, n, p, or na", IF(OR(C67="na",C67="y"),"no further is action is required", "further action is required"))</f>
        <v>further action is required</v>
      </c>
      <c r="E67" s="32"/>
      <c r="F67" s="32"/>
      <c r="G67" s="32"/>
      <c r="H67" s="32"/>
      <c r="I67" s="72" t="b">
        <f>OR(C67="Y",C67="P",C67="N",C67="na")</f>
        <v>1</v>
      </c>
    </row>
    <row r="68" spans="1:9" ht="38.25" x14ac:dyDescent="0.25">
      <c r="A68" s="48"/>
      <c r="B68" s="47" t="s">
        <v>592</v>
      </c>
      <c r="C68" s="21" t="s">
        <v>3</v>
      </c>
      <c r="D68" s="45" t="str">
        <f>IF(C68="","answer            y, n, p, or na", IF(OR(C68="na",C68="y"),"no further is action is required", "further action is required"))</f>
        <v>further action is required</v>
      </c>
      <c r="E68" s="32"/>
      <c r="F68" s="32"/>
      <c r="G68" s="32"/>
      <c r="H68" s="32"/>
      <c r="I68" s="72" t="b">
        <f>OR(C68="Y",C68="P",C68="N",C68="na")</f>
        <v>1</v>
      </c>
    </row>
    <row r="69" spans="1:9" ht="38.25" x14ac:dyDescent="0.25">
      <c r="A69" s="48"/>
      <c r="B69" s="47" t="s">
        <v>593</v>
      </c>
      <c r="C69" s="21" t="s">
        <v>3</v>
      </c>
      <c r="D69" s="45" t="str">
        <f>IF(C69="","answer            y, n, p, or na", IF(OR(C69="na",C69="y"),"no further is action is required", "further action is required"))</f>
        <v>further action is required</v>
      </c>
      <c r="E69" s="32"/>
      <c r="F69" s="32"/>
      <c r="G69" s="32"/>
      <c r="H69" s="32"/>
      <c r="I69" s="72" t="b">
        <f>OR(C69="Y",C69="P",C69="N",C69="na")</f>
        <v>1</v>
      </c>
    </row>
    <row r="70" spans="1:9" ht="38.25" x14ac:dyDescent="0.25">
      <c r="A70" s="86"/>
      <c r="B70" s="47" t="s">
        <v>594</v>
      </c>
      <c r="C70" s="21" t="s">
        <v>3</v>
      </c>
      <c r="D70" s="45" t="str">
        <f>IF(C70="","answer            y, n, p, or na", IF(OR(C70="na",C70="y"),"no further is action is required", "further action is required"))</f>
        <v>further action is required</v>
      </c>
      <c r="E70" s="32"/>
      <c r="F70" s="32"/>
      <c r="G70" s="32"/>
      <c r="H70" s="32"/>
      <c r="I70" s="72" t="b">
        <f>OR(C70="Y",C70="P",C70="N",C70="na")</f>
        <v>1</v>
      </c>
    </row>
    <row r="71" spans="1:9" ht="63.75" x14ac:dyDescent="0.25">
      <c r="A71" s="87"/>
      <c r="B71" s="47" t="s">
        <v>503</v>
      </c>
      <c r="C71" s="21" t="s">
        <v>3</v>
      </c>
      <c r="D71" s="45" t="str">
        <f t="shared" si="3"/>
        <v>further action is required</v>
      </c>
      <c r="E71" s="32"/>
      <c r="F71" s="32"/>
      <c r="G71" s="32"/>
      <c r="H71" s="32"/>
      <c r="I71" s="72" t="b">
        <f>OR(C71="Y",C71="P",C71="N")</f>
        <v>1</v>
      </c>
    </row>
    <row r="72" spans="1:9" x14ac:dyDescent="0.25">
      <c r="A72" s="88"/>
      <c r="B72" s="88"/>
      <c r="C72" s="89"/>
      <c r="D72" s="90"/>
      <c r="E72" s="91"/>
      <c r="F72" s="91"/>
      <c r="G72" s="91"/>
      <c r="H72" s="91"/>
      <c r="I72" s="72" t="b">
        <f>AND(I3:I71)</f>
        <v>0</v>
      </c>
    </row>
  </sheetData>
  <sheetProtection sheet="1" objects="1" scenarios="1" selectLockedCells="1"/>
  <mergeCells count="10">
    <mergeCell ref="A63:B63"/>
    <mergeCell ref="A47:B47"/>
    <mergeCell ref="A51:B51"/>
    <mergeCell ref="A58:B58"/>
    <mergeCell ref="D1:F1"/>
    <mergeCell ref="A1:B1"/>
    <mergeCell ref="A2:B2"/>
    <mergeCell ref="A7:B7"/>
    <mergeCell ref="A13:B13"/>
    <mergeCell ref="A41:B41"/>
  </mergeCells>
  <conditionalFormatting sqref="D3 D14:D26 D28">
    <cfRule type="cellIs" dxfId="167" priority="145" operator="equal">
      <formula>$C$10</formula>
    </cfRule>
  </conditionalFormatting>
  <conditionalFormatting sqref="D4">
    <cfRule type="cellIs" dxfId="166" priority="144" operator="equal">
      <formula>$C$10</formula>
    </cfRule>
  </conditionalFormatting>
  <conditionalFormatting sqref="C3">
    <cfRule type="cellIs" priority="140" operator="equal">
      <formula>""""""</formula>
    </cfRule>
    <cfRule type="cellIs" dxfId="165" priority="141" operator="equal">
      <formula>"n"</formula>
    </cfRule>
    <cfRule type="cellIs" dxfId="164" priority="142" operator="equal">
      <formula>"p"</formula>
    </cfRule>
    <cfRule type="cellIs" dxfId="163" priority="143" operator="equal">
      <formula>"y"</formula>
    </cfRule>
  </conditionalFormatting>
  <conditionalFormatting sqref="D8">
    <cfRule type="cellIs" dxfId="162" priority="134" operator="equal">
      <formula>$C$10</formula>
    </cfRule>
  </conditionalFormatting>
  <conditionalFormatting sqref="D9">
    <cfRule type="cellIs" dxfId="161" priority="133" operator="equal">
      <formula>$C$10</formula>
    </cfRule>
  </conditionalFormatting>
  <conditionalFormatting sqref="D10:D12">
    <cfRule type="cellIs" dxfId="160" priority="123" operator="equal">
      <formula>$C$10</formula>
    </cfRule>
  </conditionalFormatting>
  <conditionalFormatting sqref="C36">
    <cfRule type="cellIs" priority="103" operator="equal">
      <formula>""""""</formula>
    </cfRule>
    <cfRule type="cellIs" dxfId="159" priority="104" operator="equal">
      <formula>"n"</formula>
    </cfRule>
    <cfRule type="cellIs" dxfId="158" priority="105" operator="equal">
      <formula>"p"</formula>
    </cfRule>
    <cfRule type="cellIs" dxfId="157" priority="106" operator="equal">
      <formula>"y"</formula>
    </cfRule>
  </conditionalFormatting>
  <conditionalFormatting sqref="D37:D39">
    <cfRule type="cellIs" dxfId="156" priority="112" operator="equal">
      <formula>$C$10</formula>
    </cfRule>
  </conditionalFormatting>
  <conditionalFormatting sqref="D36">
    <cfRule type="cellIs" dxfId="155" priority="107" operator="equal">
      <formula>$C$28</formula>
    </cfRule>
  </conditionalFormatting>
  <conditionalFormatting sqref="C67:C68">
    <cfRule type="cellIs" priority="83" operator="equal">
      <formula>""""""</formula>
    </cfRule>
    <cfRule type="cellIs" dxfId="154" priority="84" operator="equal">
      <formula>"n"</formula>
    </cfRule>
    <cfRule type="cellIs" dxfId="153" priority="85" operator="equal">
      <formula>"p"</formula>
    </cfRule>
    <cfRule type="cellIs" dxfId="152" priority="86" operator="equal">
      <formula>"y"</formula>
    </cfRule>
  </conditionalFormatting>
  <conditionalFormatting sqref="D42:D46">
    <cfRule type="cellIs" dxfId="151" priority="102" operator="equal">
      <formula>$C$10</formula>
    </cfRule>
  </conditionalFormatting>
  <conditionalFormatting sqref="D48">
    <cfRule type="cellIs" dxfId="150" priority="97" operator="equal">
      <formula>$C$10</formula>
    </cfRule>
  </conditionalFormatting>
  <conditionalFormatting sqref="D64:D66">
    <cfRule type="cellIs" dxfId="149" priority="92" operator="equal">
      <formula>$C$10</formula>
    </cfRule>
  </conditionalFormatting>
  <conditionalFormatting sqref="D67:D68">
    <cfRule type="cellIs" dxfId="148" priority="87" operator="equal">
      <formula>$C$28</formula>
    </cfRule>
  </conditionalFormatting>
  <conditionalFormatting sqref="D5:D6">
    <cfRule type="cellIs" dxfId="147" priority="82" operator="equal">
      <formula>$C$10</formula>
    </cfRule>
  </conditionalFormatting>
  <conditionalFormatting sqref="D29:D35">
    <cfRule type="cellIs" dxfId="146" priority="71" operator="equal">
      <formula>$C$10</formula>
    </cfRule>
  </conditionalFormatting>
  <conditionalFormatting sqref="D27">
    <cfRule type="cellIs" dxfId="145" priority="77" operator="equal">
      <formula>$C$10</formula>
    </cfRule>
  </conditionalFormatting>
  <conditionalFormatting sqref="D40">
    <cfRule type="cellIs" dxfId="144" priority="72" operator="equal">
      <formula>$C$10</formula>
    </cfRule>
  </conditionalFormatting>
  <conditionalFormatting sqref="D49:D50">
    <cfRule type="cellIs" dxfId="143" priority="70" operator="equal">
      <formula>$C$10</formula>
    </cfRule>
  </conditionalFormatting>
  <conditionalFormatting sqref="D52:D57">
    <cfRule type="cellIs" dxfId="142" priority="65" operator="equal">
      <formula>$C$10</formula>
    </cfRule>
  </conditionalFormatting>
  <conditionalFormatting sqref="D59:D62">
    <cfRule type="cellIs" dxfId="141" priority="60" operator="equal">
      <formula>$C$10</formula>
    </cfRule>
  </conditionalFormatting>
  <conditionalFormatting sqref="C4:C6">
    <cfRule type="cellIs" priority="42" operator="equal">
      <formula>""""""</formula>
    </cfRule>
    <cfRule type="cellIs" dxfId="140" priority="43" operator="equal">
      <formula>"n"</formula>
    </cfRule>
    <cfRule type="cellIs" dxfId="139" priority="44" operator="equal">
      <formula>"p"</formula>
    </cfRule>
    <cfRule type="cellIs" dxfId="138" priority="45" operator="equal">
      <formula>"y"</formula>
    </cfRule>
  </conditionalFormatting>
  <conditionalFormatting sqref="D71">
    <cfRule type="cellIs" dxfId="137" priority="55" operator="equal">
      <formula>$C$10</formula>
    </cfRule>
  </conditionalFormatting>
  <conditionalFormatting sqref="D69:D70">
    <cfRule type="cellIs" dxfId="136" priority="50" operator="equal">
      <formula>$C$28</formula>
    </cfRule>
  </conditionalFormatting>
  <conditionalFormatting sqref="C8:C12">
    <cfRule type="cellIs" priority="38" operator="equal">
      <formula>""""""</formula>
    </cfRule>
    <cfRule type="cellIs" dxfId="135" priority="39" operator="equal">
      <formula>"n"</formula>
    </cfRule>
    <cfRule type="cellIs" dxfId="134" priority="40" operator="equal">
      <formula>"p"</formula>
    </cfRule>
    <cfRule type="cellIs" dxfId="133" priority="41" operator="equal">
      <formula>"y"</formula>
    </cfRule>
  </conditionalFormatting>
  <conditionalFormatting sqref="C14:C35">
    <cfRule type="cellIs" priority="34" operator="equal">
      <formula>""""""</formula>
    </cfRule>
    <cfRule type="cellIs" dxfId="132" priority="35" operator="equal">
      <formula>"n"</formula>
    </cfRule>
    <cfRule type="cellIs" dxfId="131" priority="36" operator="equal">
      <formula>"p"</formula>
    </cfRule>
    <cfRule type="cellIs" dxfId="130" priority="37" operator="equal">
      <formula>"y"</formula>
    </cfRule>
  </conditionalFormatting>
  <conditionalFormatting sqref="C37:C40">
    <cfRule type="cellIs" priority="30" operator="equal">
      <formula>""""""</formula>
    </cfRule>
    <cfRule type="cellIs" dxfId="129" priority="31" operator="equal">
      <formula>"n"</formula>
    </cfRule>
    <cfRule type="cellIs" dxfId="128" priority="32" operator="equal">
      <formula>"p"</formula>
    </cfRule>
    <cfRule type="cellIs" dxfId="127" priority="33" operator="equal">
      <formula>"y"</formula>
    </cfRule>
  </conditionalFormatting>
  <conditionalFormatting sqref="C42:C46">
    <cfRule type="cellIs" priority="26" operator="equal">
      <formula>""""""</formula>
    </cfRule>
    <cfRule type="cellIs" dxfId="126" priority="27" operator="equal">
      <formula>"n"</formula>
    </cfRule>
    <cfRule type="cellIs" dxfId="125" priority="28" operator="equal">
      <formula>"p"</formula>
    </cfRule>
    <cfRule type="cellIs" dxfId="124" priority="29" operator="equal">
      <formula>"y"</formula>
    </cfRule>
  </conditionalFormatting>
  <conditionalFormatting sqref="C48:C50">
    <cfRule type="cellIs" priority="22" operator="equal">
      <formula>""""""</formula>
    </cfRule>
    <cfRule type="cellIs" dxfId="123" priority="23" operator="equal">
      <formula>"n"</formula>
    </cfRule>
    <cfRule type="cellIs" dxfId="122" priority="24" operator="equal">
      <formula>"p"</formula>
    </cfRule>
    <cfRule type="cellIs" dxfId="121" priority="25" operator="equal">
      <formula>"y"</formula>
    </cfRule>
  </conditionalFormatting>
  <conditionalFormatting sqref="C52:C57">
    <cfRule type="cellIs" priority="18" operator="equal">
      <formula>""""""</formula>
    </cfRule>
    <cfRule type="cellIs" dxfId="120" priority="19" operator="equal">
      <formula>"n"</formula>
    </cfRule>
    <cfRule type="cellIs" dxfId="119" priority="20" operator="equal">
      <formula>"p"</formula>
    </cfRule>
    <cfRule type="cellIs" dxfId="118" priority="21" operator="equal">
      <formula>"y"</formula>
    </cfRule>
  </conditionalFormatting>
  <conditionalFormatting sqref="C59:C62">
    <cfRule type="cellIs" priority="14" operator="equal">
      <formula>""""""</formula>
    </cfRule>
    <cfRule type="cellIs" dxfId="117" priority="15" operator="equal">
      <formula>"n"</formula>
    </cfRule>
    <cfRule type="cellIs" dxfId="116" priority="16" operator="equal">
      <formula>"p"</formula>
    </cfRule>
    <cfRule type="cellIs" dxfId="115" priority="17" operator="equal">
      <formula>"y"</formula>
    </cfRule>
  </conditionalFormatting>
  <conditionalFormatting sqref="C64:C66">
    <cfRule type="cellIs" priority="10" operator="equal">
      <formula>""""""</formula>
    </cfRule>
    <cfRule type="cellIs" dxfId="114" priority="11" operator="equal">
      <formula>"n"</formula>
    </cfRule>
    <cfRule type="cellIs" dxfId="113" priority="12" operator="equal">
      <formula>"p"</formula>
    </cfRule>
    <cfRule type="cellIs" dxfId="112" priority="13" operator="equal">
      <formula>"y"</formula>
    </cfRule>
  </conditionalFormatting>
  <conditionalFormatting sqref="C71">
    <cfRule type="cellIs" priority="6" operator="equal">
      <formula>""""""</formula>
    </cfRule>
    <cfRule type="cellIs" dxfId="111" priority="7" operator="equal">
      <formula>"n"</formula>
    </cfRule>
    <cfRule type="cellIs" dxfId="110" priority="8" operator="equal">
      <formula>"p"</formula>
    </cfRule>
    <cfRule type="cellIs" dxfId="109" priority="9" operator="equal">
      <formula>"y"</formula>
    </cfRule>
  </conditionalFormatting>
  <conditionalFormatting sqref="C69:C70">
    <cfRule type="cellIs" priority="2" operator="equal">
      <formula>""""""</formula>
    </cfRule>
    <cfRule type="cellIs" dxfId="108" priority="3" operator="equal">
      <formula>"n"</formula>
    </cfRule>
    <cfRule type="cellIs" dxfId="107" priority="4" operator="equal">
      <formula>"p"</formula>
    </cfRule>
    <cfRule type="cellIs" dxfId="106" priority="5" operator="equal">
      <formula>"y"</formula>
    </cfRule>
  </conditionalFormatting>
  <conditionalFormatting sqref="D1:F1">
    <cfRule type="cellIs" dxfId="105" priority="1" operator="equal">
      <formula>"you have answered all the questions in this section"</formula>
    </cfRule>
  </conditionalFormatting>
  <pageMargins left="0.7" right="0.7" top="0.75" bottom="0.75" header="0.3" footer="0.3"/>
  <ignoredErrors>
    <ignoredError sqref="D36" 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controls!$B$2:$B$5</xm:f>
          </x14:formula1>
          <xm:sqref>C67:C70 C36</xm:sqref>
        </x14:dataValidation>
        <x14:dataValidation type="list" allowBlank="1" showInputMessage="1" showErrorMessage="1">
          <x14:formula1>
            <xm:f>controls!$B$2:$B$4</xm:f>
          </x14:formula1>
          <xm:sqref>C3:C6 C8:C12 C14:C35 C37:C40 C42:C46 C48:C50 C52:C57 C59:C62 C64:C66 C71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1 Culture and Expectations</vt:lpstr>
      <vt:lpstr>2 Communicaton of Safety Info</vt:lpstr>
      <vt:lpstr>3 Club Safety</vt:lpstr>
      <vt:lpstr>4 Event Safety</vt:lpstr>
      <vt:lpstr>5 Competence</vt:lpstr>
      <vt:lpstr>6 People</vt:lpstr>
      <vt:lpstr>7 Equipment</vt:lpstr>
      <vt:lpstr>8 Health</vt:lpstr>
      <vt:lpstr>9 Risk Assessments</vt:lpstr>
      <vt:lpstr>10 Coastal Rowing</vt:lpstr>
      <vt:lpstr>11 Land Training</vt:lpstr>
      <vt:lpstr>12 Incident Reporting</vt:lpstr>
      <vt:lpstr>13 Auditing</vt:lpstr>
      <vt:lpstr>controls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Stephen Worley</cp:lastModifiedBy>
  <dcterms:created xsi:type="dcterms:W3CDTF">2016-12-29T16:03:36Z</dcterms:created>
  <dcterms:modified xsi:type="dcterms:W3CDTF">2017-01-23T19:12:34Z</dcterms:modified>
</cp:coreProperties>
</file>